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ir\Desktop\"/>
    </mc:Choice>
  </mc:AlternateContent>
  <bookViews>
    <workbookView xWindow="0" yWindow="0" windowWidth="28800" windowHeight="11835" activeTab="1"/>
  </bookViews>
  <sheets>
    <sheet name="Offer Summary" sheetId="1" r:id="rId1"/>
    <sheet name="Instructions" sheetId="2" r:id="rId2"/>
    <sheet name="Level A FTE 4yr 1-5,000 &amp; K-12 " sheetId="8" r:id="rId3"/>
    <sheet name="Level B FTE 4yr 5,001-15,000" sheetId="9" r:id="rId4"/>
    <sheet name="Level C FTE 4yr 15,000-25,000" sheetId="10" r:id="rId5"/>
    <sheet name="Level D FTE 4yr 25,001-35,000" sheetId="11" r:id="rId6"/>
    <sheet name="Level E FTE 4yr 35,001+" sheetId="12" r:id="rId7"/>
  </sheets>
  <definedNames>
    <definedName name="_xlnm._FilterDatabase" localSheetId="3" hidden="1">'Level B FTE 4yr 5,001-15,000'!$A$8:$C$8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2" l="1"/>
  <c r="G83" i="12"/>
  <c r="F83" i="12"/>
  <c r="E83" i="12"/>
  <c r="H82" i="12"/>
  <c r="G82" i="12"/>
  <c r="F82" i="12"/>
  <c r="E82" i="12"/>
  <c r="H77" i="12"/>
  <c r="G77" i="12"/>
  <c r="F77" i="12"/>
  <c r="E77" i="12"/>
  <c r="U69" i="12"/>
  <c r="T69" i="12"/>
  <c r="S69" i="12"/>
  <c r="P69" i="12"/>
  <c r="O69" i="12"/>
  <c r="N69" i="12"/>
  <c r="I69" i="12"/>
  <c r="H69" i="12"/>
  <c r="G69" i="12"/>
  <c r="D69" i="12"/>
  <c r="C69" i="12"/>
  <c r="B69" i="12"/>
  <c r="Y68" i="12"/>
  <c r="X68" i="12"/>
  <c r="W68" i="12"/>
  <c r="V68" i="12"/>
  <c r="S68" i="12"/>
  <c r="R68" i="12"/>
  <c r="Q68" i="12"/>
  <c r="P68" i="12"/>
  <c r="M68" i="12"/>
  <c r="L68" i="12"/>
  <c r="K68" i="12"/>
  <c r="J68" i="12"/>
  <c r="G68" i="12"/>
  <c r="F68" i="12"/>
  <c r="E68" i="12"/>
  <c r="D68" i="12"/>
  <c r="Y67" i="12"/>
  <c r="X67" i="12"/>
  <c r="W67" i="12"/>
  <c r="V67" i="12"/>
  <c r="S67" i="12"/>
  <c r="R67" i="12"/>
  <c r="Q67" i="12"/>
  <c r="P67" i="12"/>
  <c r="M67" i="12"/>
  <c r="L67" i="12"/>
  <c r="K67" i="12"/>
  <c r="J67" i="12"/>
  <c r="G67" i="12"/>
  <c r="F67" i="12"/>
  <c r="E67" i="12"/>
  <c r="D67" i="12"/>
  <c r="Y66" i="12"/>
  <c r="X66" i="12"/>
  <c r="W66" i="12"/>
  <c r="V66" i="12"/>
  <c r="S66" i="12"/>
  <c r="R66" i="12"/>
  <c r="Q66" i="12"/>
  <c r="P66" i="12"/>
  <c r="M66" i="12"/>
  <c r="L66" i="12"/>
  <c r="K66" i="12"/>
  <c r="J66" i="12"/>
  <c r="G66" i="12"/>
  <c r="F66" i="12"/>
  <c r="E66" i="12"/>
  <c r="D66" i="12"/>
  <c r="Y65" i="12"/>
  <c r="X65" i="12"/>
  <c r="W65" i="12"/>
  <c r="V65" i="12"/>
  <c r="S65" i="12"/>
  <c r="R65" i="12"/>
  <c r="Q65" i="12"/>
  <c r="P65" i="12"/>
  <c r="M65" i="12"/>
  <c r="L65" i="12"/>
  <c r="K65" i="12"/>
  <c r="J65" i="12"/>
  <c r="G65" i="12"/>
  <c r="F65" i="12"/>
  <c r="E65" i="12"/>
  <c r="D65" i="12"/>
  <c r="Y64" i="12"/>
  <c r="X64" i="12"/>
  <c r="W64" i="12"/>
  <c r="V64" i="12"/>
  <c r="S64" i="12"/>
  <c r="R64" i="12"/>
  <c r="Q64" i="12"/>
  <c r="P64" i="12"/>
  <c r="M64" i="12"/>
  <c r="L64" i="12"/>
  <c r="K64" i="12"/>
  <c r="J64" i="12"/>
  <c r="G64" i="12"/>
  <c r="F64" i="12"/>
  <c r="E64" i="12"/>
  <c r="D64" i="12"/>
  <c r="Y63" i="12"/>
  <c r="X63" i="12"/>
  <c r="W63" i="12"/>
  <c r="V63" i="12"/>
  <c r="S63" i="12"/>
  <c r="R63" i="12"/>
  <c r="Q63" i="12"/>
  <c r="P63" i="12"/>
  <c r="M63" i="12"/>
  <c r="L63" i="12"/>
  <c r="K63" i="12"/>
  <c r="J63" i="12"/>
  <c r="G63" i="12"/>
  <c r="F63" i="12"/>
  <c r="E63" i="12"/>
  <c r="D63" i="12"/>
  <c r="Y62" i="12"/>
  <c r="X62" i="12"/>
  <c r="W62" i="12"/>
  <c r="V62" i="12"/>
  <c r="S62" i="12"/>
  <c r="R62" i="12"/>
  <c r="Q62" i="12"/>
  <c r="P62" i="12"/>
  <c r="M62" i="12"/>
  <c r="L62" i="12"/>
  <c r="K62" i="12"/>
  <c r="J62" i="12"/>
  <c r="G62" i="12"/>
  <c r="F62" i="12"/>
  <c r="E62" i="12"/>
  <c r="D62" i="12"/>
  <c r="Y61" i="12"/>
  <c r="X61" i="12"/>
  <c r="W61" i="12"/>
  <c r="V61" i="12"/>
  <c r="S61" i="12"/>
  <c r="R61" i="12"/>
  <c r="Q61" i="12"/>
  <c r="P61" i="12"/>
  <c r="M61" i="12"/>
  <c r="L61" i="12"/>
  <c r="K61" i="12"/>
  <c r="J61" i="12"/>
  <c r="G61" i="12"/>
  <c r="F61" i="12"/>
  <c r="E61" i="12"/>
  <c r="D61" i="12"/>
  <c r="Y60" i="12"/>
  <c r="X60" i="12"/>
  <c r="W60" i="12"/>
  <c r="V60" i="12"/>
  <c r="S60" i="12"/>
  <c r="R60" i="12"/>
  <c r="Q60" i="12"/>
  <c r="P60" i="12"/>
  <c r="M60" i="12"/>
  <c r="L60" i="12"/>
  <c r="K60" i="12"/>
  <c r="J60" i="12"/>
  <c r="G60" i="12"/>
  <c r="F60" i="12"/>
  <c r="E60" i="12"/>
  <c r="D60" i="12"/>
  <c r="Y59" i="12"/>
  <c r="X59" i="12"/>
  <c r="W59" i="12"/>
  <c r="V59" i="12"/>
  <c r="S59" i="12"/>
  <c r="R59" i="12"/>
  <c r="Q59" i="12"/>
  <c r="P59" i="12"/>
  <c r="M59" i="12"/>
  <c r="L59" i="12"/>
  <c r="K59" i="12"/>
  <c r="J59" i="12"/>
  <c r="G59" i="12"/>
  <c r="F59" i="12"/>
  <c r="E59" i="12"/>
  <c r="D59" i="12"/>
  <c r="Y58" i="12"/>
  <c r="X58" i="12"/>
  <c r="W58" i="12"/>
  <c r="V58" i="12"/>
  <c r="S58" i="12"/>
  <c r="R58" i="12"/>
  <c r="Q58" i="12"/>
  <c r="P58" i="12"/>
  <c r="M58" i="12"/>
  <c r="L58" i="12"/>
  <c r="K58" i="12"/>
  <c r="J58" i="12"/>
  <c r="G58" i="12"/>
  <c r="F58" i="12"/>
  <c r="E58" i="12"/>
  <c r="D58" i="12"/>
  <c r="Y57" i="12"/>
  <c r="X57" i="12"/>
  <c r="W57" i="12"/>
  <c r="V57" i="12"/>
  <c r="S57" i="12"/>
  <c r="R57" i="12"/>
  <c r="Q57" i="12"/>
  <c r="P57" i="12"/>
  <c r="M57" i="12"/>
  <c r="L57" i="12"/>
  <c r="K57" i="12"/>
  <c r="J57" i="12"/>
  <c r="G57" i="12"/>
  <c r="F57" i="12"/>
  <c r="E57" i="12"/>
  <c r="D57" i="12"/>
  <c r="Y56" i="12"/>
  <c r="X56" i="12"/>
  <c r="W56" i="12"/>
  <c r="V56" i="12"/>
  <c r="S56" i="12"/>
  <c r="R56" i="12"/>
  <c r="Q56" i="12"/>
  <c r="P56" i="12"/>
  <c r="M56" i="12"/>
  <c r="L56" i="12"/>
  <c r="K56" i="12"/>
  <c r="J56" i="12"/>
  <c r="G56" i="12"/>
  <c r="F56" i="12"/>
  <c r="E56" i="12"/>
  <c r="D56" i="12"/>
  <c r="Y55" i="12"/>
  <c r="X55" i="12"/>
  <c r="W55" i="12"/>
  <c r="V55" i="12"/>
  <c r="S55" i="12"/>
  <c r="R55" i="12"/>
  <c r="Q55" i="12"/>
  <c r="P55" i="12"/>
  <c r="M55" i="12"/>
  <c r="L55" i="12"/>
  <c r="K55" i="12"/>
  <c r="J55" i="12"/>
  <c r="G55" i="12"/>
  <c r="F55" i="12"/>
  <c r="E55" i="12"/>
  <c r="D55" i="12"/>
  <c r="Y54" i="12"/>
  <c r="X54" i="12"/>
  <c r="W54" i="12"/>
  <c r="V54" i="12"/>
  <c r="S54" i="12"/>
  <c r="R54" i="12"/>
  <c r="Q54" i="12"/>
  <c r="P54" i="12"/>
  <c r="M54" i="12"/>
  <c r="L54" i="12"/>
  <c r="K54" i="12"/>
  <c r="J54" i="12"/>
  <c r="G54" i="12"/>
  <c r="F54" i="12"/>
  <c r="E54" i="12"/>
  <c r="D54" i="12"/>
  <c r="Y53" i="12"/>
  <c r="X53" i="12"/>
  <c r="W53" i="12"/>
  <c r="V53" i="12"/>
  <c r="S53" i="12"/>
  <c r="R53" i="12"/>
  <c r="Q53" i="12"/>
  <c r="P53" i="12"/>
  <c r="M53" i="12"/>
  <c r="L53" i="12"/>
  <c r="K53" i="12"/>
  <c r="J53" i="12"/>
  <c r="G53" i="12"/>
  <c r="F53" i="12"/>
  <c r="E53" i="12"/>
  <c r="D53" i="12"/>
  <c r="Y52" i="12"/>
  <c r="X52" i="12"/>
  <c r="W52" i="12"/>
  <c r="V52" i="12"/>
  <c r="M52" i="12"/>
  <c r="L52" i="12"/>
  <c r="K52" i="12"/>
  <c r="J52" i="12"/>
  <c r="G52" i="12"/>
  <c r="F52" i="12"/>
  <c r="E52" i="12"/>
  <c r="D52" i="12"/>
  <c r="Y51" i="12"/>
  <c r="X51" i="12"/>
  <c r="W51" i="12"/>
  <c r="V51" i="12"/>
  <c r="S51" i="12"/>
  <c r="R51" i="12"/>
  <c r="Q51" i="12"/>
  <c r="P51" i="12"/>
  <c r="M51" i="12"/>
  <c r="L51" i="12"/>
  <c r="K51" i="12"/>
  <c r="J51" i="12"/>
  <c r="G51" i="12"/>
  <c r="F51" i="12"/>
  <c r="E51" i="12"/>
  <c r="D51" i="12"/>
  <c r="Y50" i="12"/>
  <c r="X50" i="12"/>
  <c r="W50" i="12"/>
  <c r="V50" i="12"/>
  <c r="S50" i="12"/>
  <c r="R50" i="12"/>
  <c r="Q50" i="12"/>
  <c r="P50" i="12"/>
  <c r="M50" i="12"/>
  <c r="L50" i="12"/>
  <c r="K50" i="12"/>
  <c r="J50" i="12"/>
  <c r="G50" i="12"/>
  <c r="F50" i="12"/>
  <c r="E50" i="12"/>
  <c r="D50" i="12"/>
  <c r="Y49" i="12"/>
  <c r="X49" i="12"/>
  <c r="W49" i="12"/>
  <c r="V49" i="12"/>
  <c r="S49" i="12"/>
  <c r="R49" i="12"/>
  <c r="Q49" i="12"/>
  <c r="P49" i="12"/>
  <c r="M49" i="12"/>
  <c r="L49" i="12"/>
  <c r="K49" i="12"/>
  <c r="J49" i="12"/>
  <c r="G49" i="12"/>
  <c r="F49" i="12"/>
  <c r="E49" i="12"/>
  <c r="D49" i="12"/>
  <c r="Y48" i="12"/>
  <c r="X48" i="12"/>
  <c r="W48" i="12"/>
  <c r="V48" i="12"/>
  <c r="S48" i="12"/>
  <c r="R48" i="12"/>
  <c r="Q48" i="12"/>
  <c r="P48" i="12"/>
  <c r="M48" i="12"/>
  <c r="L48" i="12"/>
  <c r="K48" i="12"/>
  <c r="J48" i="12"/>
  <c r="G48" i="12"/>
  <c r="F48" i="12"/>
  <c r="E48" i="12"/>
  <c r="D48" i="12"/>
  <c r="Y47" i="12"/>
  <c r="X47" i="12"/>
  <c r="W47" i="12"/>
  <c r="V47" i="12"/>
  <c r="S47" i="12"/>
  <c r="R47" i="12"/>
  <c r="Q47" i="12"/>
  <c r="P47" i="12"/>
  <c r="M47" i="12"/>
  <c r="L47" i="12"/>
  <c r="K47" i="12"/>
  <c r="J47" i="12"/>
  <c r="G47" i="12"/>
  <c r="F47" i="12"/>
  <c r="E47" i="12"/>
  <c r="D47" i="12"/>
  <c r="M46" i="12"/>
  <c r="L46" i="12"/>
  <c r="K46" i="12"/>
  <c r="J46" i="12"/>
  <c r="G46" i="12"/>
  <c r="F46" i="12"/>
  <c r="E46" i="12"/>
  <c r="D46" i="12"/>
  <c r="Y45" i="12"/>
  <c r="X45" i="12"/>
  <c r="W45" i="12"/>
  <c r="V45" i="12"/>
  <c r="S45" i="12"/>
  <c r="R45" i="12"/>
  <c r="Q45" i="12"/>
  <c r="P45" i="12"/>
  <c r="Y44" i="12"/>
  <c r="X44" i="12"/>
  <c r="W44" i="12"/>
  <c r="V44" i="12"/>
  <c r="S44" i="12"/>
  <c r="R44" i="12"/>
  <c r="Q44" i="12"/>
  <c r="P44" i="12"/>
  <c r="M44" i="12"/>
  <c r="L44" i="12"/>
  <c r="K44" i="12"/>
  <c r="J44" i="12"/>
  <c r="G44" i="12"/>
  <c r="F44" i="12"/>
  <c r="E44" i="12"/>
  <c r="D44" i="12"/>
  <c r="Y43" i="12"/>
  <c r="X43" i="12"/>
  <c r="W43" i="12"/>
  <c r="V43" i="12"/>
  <c r="S43" i="12"/>
  <c r="R43" i="12"/>
  <c r="Q43" i="12"/>
  <c r="P43" i="12"/>
  <c r="M43" i="12"/>
  <c r="L43" i="12"/>
  <c r="K43" i="12"/>
  <c r="J43" i="12"/>
  <c r="G43" i="12"/>
  <c r="F43" i="12"/>
  <c r="E43" i="12"/>
  <c r="D43" i="12"/>
  <c r="Y42" i="12"/>
  <c r="X42" i="12"/>
  <c r="W42" i="12"/>
  <c r="V42" i="12"/>
  <c r="S42" i="12"/>
  <c r="R42" i="12"/>
  <c r="Q42" i="12"/>
  <c r="P42" i="12"/>
  <c r="M42" i="12"/>
  <c r="L42" i="12"/>
  <c r="K42" i="12"/>
  <c r="J42" i="12"/>
  <c r="G42" i="12"/>
  <c r="F42" i="12"/>
  <c r="E42" i="12"/>
  <c r="D42" i="12"/>
  <c r="M41" i="12"/>
  <c r="L41" i="12"/>
  <c r="K41" i="12"/>
  <c r="J41" i="12"/>
  <c r="G41" i="12"/>
  <c r="F41" i="12"/>
  <c r="E41" i="12"/>
  <c r="D41" i="12"/>
  <c r="M40" i="12"/>
  <c r="L40" i="12"/>
  <c r="K40" i="12"/>
  <c r="J40" i="12"/>
  <c r="G40" i="12"/>
  <c r="F40" i="12"/>
  <c r="E40" i="12"/>
  <c r="D40" i="12"/>
  <c r="Y39" i="12"/>
  <c r="X39" i="12"/>
  <c r="W39" i="12"/>
  <c r="V39" i="12"/>
  <c r="S39" i="12"/>
  <c r="R39" i="12"/>
  <c r="Q39" i="12"/>
  <c r="P39" i="12"/>
  <c r="M39" i="12"/>
  <c r="L39" i="12"/>
  <c r="K39" i="12"/>
  <c r="J39" i="12"/>
  <c r="G39" i="12"/>
  <c r="F39" i="12"/>
  <c r="E39" i="12"/>
  <c r="D39" i="12"/>
  <c r="Y38" i="12"/>
  <c r="Y69" i="12" s="1"/>
  <c r="X38" i="12"/>
  <c r="X69" i="12" s="1"/>
  <c r="W38" i="12"/>
  <c r="W69" i="12" s="1"/>
  <c r="V38" i="12"/>
  <c r="V69" i="12" s="1"/>
  <c r="S38" i="12"/>
  <c r="R38" i="12"/>
  <c r="R69" i="12" s="1"/>
  <c r="Q38" i="12"/>
  <c r="Q69" i="12" s="1"/>
  <c r="P38" i="12"/>
  <c r="M38" i="12"/>
  <c r="M69" i="12" s="1"/>
  <c r="L38" i="12"/>
  <c r="L69" i="12" s="1"/>
  <c r="K38" i="12"/>
  <c r="K69" i="12" s="1"/>
  <c r="J38" i="12"/>
  <c r="J69" i="12" s="1"/>
  <c r="G38" i="12"/>
  <c r="F38" i="12"/>
  <c r="F69" i="12" s="1"/>
  <c r="E38" i="12"/>
  <c r="E69" i="12" s="1"/>
  <c r="D38" i="12"/>
  <c r="U29" i="12"/>
  <c r="T29" i="12"/>
  <c r="S29" i="12"/>
  <c r="P29" i="12"/>
  <c r="O29" i="12"/>
  <c r="N29" i="12"/>
  <c r="I29" i="12"/>
  <c r="H29" i="12"/>
  <c r="G29" i="12"/>
  <c r="D29" i="12"/>
  <c r="C29" i="12"/>
  <c r="D76" i="12" s="1"/>
  <c r="B29" i="12"/>
  <c r="Y28" i="12"/>
  <c r="X28" i="12"/>
  <c r="W28" i="12"/>
  <c r="V28" i="12"/>
  <c r="S28" i="12"/>
  <c r="R28" i="12"/>
  <c r="Q28" i="12"/>
  <c r="P28" i="12"/>
  <c r="M28" i="12"/>
  <c r="L28" i="12"/>
  <c r="K28" i="12"/>
  <c r="J28" i="12"/>
  <c r="G28" i="12"/>
  <c r="F28" i="12"/>
  <c r="E28" i="12"/>
  <c r="D28" i="12"/>
  <c r="Y27" i="12"/>
  <c r="X27" i="12"/>
  <c r="W27" i="12"/>
  <c r="V27" i="12"/>
  <c r="S27" i="12"/>
  <c r="R27" i="12"/>
  <c r="Q27" i="12"/>
  <c r="P27" i="12"/>
  <c r="M27" i="12"/>
  <c r="L27" i="12"/>
  <c r="K27" i="12"/>
  <c r="J27" i="12"/>
  <c r="G27" i="12"/>
  <c r="F27" i="12"/>
  <c r="E27" i="12"/>
  <c r="D27" i="12"/>
  <c r="Y26" i="12"/>
  <c r="X26" i="12"/>
  <c r="W26" i="12"/>
  <c r="V26" i="12"/>
  <c r="S26" i="12"/>
  <c r="R26" i="12"/>
  <c r="Q26" i="12"/>
  <c r="P26" i="12"/>
  <c r="M26" i="12"/>
  <c r="L26" i="12"/>
  <c r="K26" i="12"/>
  <c r="J26" i="12"/>
  <c r="G26" i="12"/>
  <c r="F26" i="12"/>
  <c r="E26" i="12"/>
  <c r="D26" i="12"/>
  <c r="S25" i="12"/>
  <c r="R25" i="12"/>
  <c r="Q25" i="12"/>
  <c r="P25" i="12"/>
  <c r="M25" i="12"/>
  <c r="L25" i="12"/>
  <c r="K25" i="12"/>
  <c r="J25" i="12"/>
  <c r="G25" i="12"/>
  <c r="F25" i="12"/>
  <c r="E25" i="12"/>
  <c r="D25" i="12"/>
  <c r="Y24" i="12"/>
  <c r="X24" i="12"/>
  <c r="W24" i="12"/>
  <c r="V24" i="12"/>
  <c r="S24" i="12"/>
  <c r="R24" i="12"/>
  <c r="Q24" i="12"/>
  <c r="P24" i="12"/>
  <c r="M24" i="12"/>
  <c r="L24" i="12"/>
  <c r="K24" i="12"/>
  <c r="J24" i="12"/>
  <c r="G24" i="12"/>
  <c r="F24" i="12"/>
  <c r="E24" i="12"/>
  <c r="D24" i="12"/>
  <c r="Y23" i="12"/>
  <c r="X23" i="12"/>
  <c r="W23" i="12"/>
  <c r="V23" i="12"/>
  <c r="S23" i="12"/>
  <c r="R23" i="12"/>
  <c r="Q23" i="12"/>
  <c r="P23" i="12"/>
  <c r="M23" i="12"/>
  <c r="L23" i="12"/>
  <c r="K23" i="12"/>
  <c r="J23" i="12"/>
  <c r="G23" i="12"/>
  <c r="F23" i="12"/>
  <c r="E23" i="12"/>
  <c r="D23" i="12"/>
  <c r="M22" i="12"/>
  <c r="L22" i="12"/>
  <c r="K22" i="12"/>
  <c r="J22" i="12"/>
  <c r="G22" i="12"/>
  <c r="F22" i="12"/>
  <c r="E22" i="12"/>
  <c r="D22" i="12"/>
  <c r="Y21" i="12"/>
  <c r="X21" i="12"/>
  <c r="W21" i="12"/>
  <c r="V21" i="12"/>
  <c r="S21" i="12"/>
  <c r="R21" i="12"/>
  <c r="Q21" i="12"/>
  <c r="P21" i="12"/>
  <c r="M21" i="12"/>
  <c r="L21" i="12"/>
  <c r="K21" i="12"/>
  <c r="J21" i="12"/>
  <c r="G21" i="12"/>
  <c r="F21" i="12"/>
  <c r="E21" i="12"/>
  <c r="D21" i="12"/>
  <c r="Y20" i="12"/>
  <c r="X20" i="12"/>
  <c r="W20" i="12"/>
  <c r="V20" i="12"/>
  <c r="S20" i="12"/>
  <c r="R20" i="12"/>
  <c r="Q20" i="12"/>
  <c r="P20" i="12"/>
  <c r="M20" i="12"/>
  <c r="L20" i="12"/>
  <c r="K20" i="12"/>
  <c r="J20" i="12"/>
  <c r="G20" i="12"/>
  <c r="F20" i="12"/>
  <c r="E20" i="12"/>
  <c r="D20" i="12"/>
  <c r="Y19" i="12"/>
  <c r="X19" i="12"/>
  <c r="W19" i="12"/>
  <c r="V19" i="12"/>
  <c r="S19" i="12"/>
  <c r="R19" i="12"/>
  <c r="Q19" i="12"/>
  <c r="P19" i="12"/>
  <c r="M19" i="12"/>
  <c r="L19" i="12"/>
  <c r="K19" i="12"/>
  <c r="J19" i="12"/>
  <c r="G19" i="12"/>
  <c r="F19" i="12"/>
  <c r="E19" i="12"/>
  <c r="D19" i="12"/>
  <c r="Y18" i="12"/>
  <c r="X18" i="12"/>
  <c r="W18" i="12"/>
  <c r="V18" i="12"/>
  <c r="S18" i="12"/>
  <c r="R18" i="12"/>
  <c r="Q18" i="12"/>
  <c r="P18" i="12"/>
  <c r="M18" i="12"/>
  <c r="L18" i="12"/>
  <c r="K18" i="12"/>
  <c r="J18" i="12"/>
  <c r="G18" i="12"/>
  <c r="F18" i="12"/>
  <c r="E18" i="12"/>
  <c r="D18" i="12"/>
  <c r="Y17" i="12"/>
  <c r="X17" i="12"/>
  <c r="W17" i="12"/>
  <c r="V17" i="12"/>
  <c r="S17" i="12"/>
  <c r="R17" i="12"/>
  <c r="Q17" i="12"/>
  <c r="P17" i="12"/>
  <c r="M17" i="12"/>
  <c r="L17" i="12"/>
  <c r="K17" i="12"/>
  <c r="J17" i="12"/>
  <c r="G17" i="12"/>
  <c r="F17" i="12"/>
  <c r="E17" i="12"/>
  <c r="D17" i="12"/>
  <c r="Y16" i="12"/>
  <c r="X16" i="12"/>
  <c r="W16" i="12"/>
  <c r="V16" i="12"/>
  <c r="S16" i="12"/>
  <c r="R16" i="12"/>
  <c r="Q16" i="12"/>
  <c r="P16" i="12"/>
  <c r="M16" i="12"/>
  <c r="L16" i="12"/>
  <c r="K16" i="12"/>
  <c r="J16" i="12"/>
  <c r="G16" i="12"/>
  <c r="F16" i="12"/>
  <c r="E16" i="12"/>
  <c r="D16" i="12"/>
  <c r="Y15" i="12"/>
  <c r="X15" i="12"/>
  <c r="W15" i="12"/>
  <c r="V15" i="12"/>
  <c r="S15" i="12"/>
  <c r="R15" i="12"/>
  <c r="Q15" i="12"/>
  <c r="P15" i="12"/>
  <c r="M15" i="12"/>
  <c r="L15" i="12"/>
  <c r="K15" i="12"/>
  <c r="J15" i="12"/>
  <c r="G15" i="12"/>
  <c r="F15" i="12"/>
  <c r="E15" i="12"/>
  <c r="D15" i="12"/>
  <c r="M14" i="12"/>
  <c r="L14" i="12"/>
  <c r="K14" i="12"/>
  <c r="J14" i="12"/>
  <c r="G14" i="12"/>
  <c r="F14" i="12"/>
  <c r="E14" i="12"/>
  <c r="D14" i="12"/>
  <c r="Y13" i="12"/>
  <c r="X13" i="12"/>
  <c r="W13" i="12"/>
  <c r="V13" i="12"/>
  <c r="S13" i="12"/>
  <c r="R13" i="12"/>
  <c r="Q13" i="12"/>
  <c r="P13" i="12"/>
  <c r="M13" i="12"/>
  <c r="L13" i="12"/>
  <c r="K13" i="12"/>
  <c r="J13" i="12"/>
  <c r="G13" i="12"/>
  <c r="F13" i="12"/>
  <c r="E13" i="12"/>
  <c r="D13" i="12"/>
  <c r="Y12" i="12"/>
  <c r="X12" i="12"/>
  <c r="W12" i="12"/>
  <c r="V12" i="12"/>
  <c r="S12" i="12"/>
  <c r="R12" i="12"/>
  <c r="Q12" i="12"/>
  <c r="P12" i="12"/>
  <c r="M12" i="12"/>
  <c r="L12" i="12"/>
  <c r="K12" i="12"/>
  <c r="J12" i="12"/>
  <c r="G12" i="12"/>
  <c r="F12" i="12"/>
  <c r="E12" i="12"/>
  <c r="D12" i="12"/>
  <c r="Y11" i="12"/>
  <c r="X11" i="12"/>
  <c r="W11" i="12"/>
  <c r="V11" i="12"/>
  <c r="S11" i="12"/>
  <c r="R11" i="12"/>
  <c r="Q11" i="12"/>
  <c r="P11" i="12"/>
  <c r="M11" i="12"/>
  <c r="L11" i="12"/>
  <c r="K11" i="12"/>
  <c r="J11" i="12"/>
  <c r="G11" i="12"/>
  <c r="F11" i="12"/>
  <c r="E11" i="12"/>
  <c r="D11" i="12"/>
  <c r="Y10" i="12"/>
  <c r="X10" i="12"/>
  <c r="W10" i="12"/>
  <c r="V10" i="12"/>
  <c r="S10" i="12"/>
  <c r="R10" i="12"/>
  <c r="Q10" i="12"/>
  <c r="P10" i="12"/>
  <c r="M10" i="12"/>
  <c r="L10" i="12"/>
  <c r="K10" i="12"/>
  <c r="J10" i="12"/>
  <c r="G10" i="12"/>
  <c r="F10" i="12"/>
  <c r="E10" i="12"/>
  <c r="D10" i="12"/>
  <c r="Y9" i="12"/>
  <c r="Y29" i="12" s="1"/>
  <c r="X9" i="12"/>
  <c r="X29" i="12" s="1"/>
  <c r="W9" i="12"/>
  <c r="W29" i="12" s="1"/>
  <c r="V9" i="12"/>
  <c r="V29" i="12" s="1"/>
  <c r="S9" i="12"/>
  <c r="R9" i="12"/>
  <c r="R29" i="12" s="1"/>
  <c r="Q9" i="12"/>
  <c r="Q29" i="12" s="1"/>
  <c r="P9" i="12"/>
  <c r="M9" i="12"/>
  <c r="M29" i="12" s="1"/>
  <c r="L9" i="12"/>
  <c r="L29" i="12" s="1"/>
  <c r="K9" i="12"/>
  <c r="K29" i="12" s="1"/>
  <c r="J9" i="12"/>
  <c r="J29" i="12" s="1"/>
  <c r="G9" i="12"/>
  <c r="F9" i="12"/>
  <c r="F29" i="12" s="1"/>
  <c r="E9" i="12"/>
  <c r="E29" i="12" s="1"/>
  <c r="D9" i="12"/>
  <c r="H83" i="11"/>
  <c r="G83" i="11"/>
  <c r="F83" i="11"/>
  <c r="E83" i="11"/>
  <c r="H82" i="11"/>
  <c r="G82" i="11"/>
  <c r="F82" i="11"/>
  <c r="E82" i="11"/>
  <c r="H77" i="11"/>
  <c r="G77" i="11"/>
  <c r="F77" i="11"/>
  <c r="E77" i="11"/>
  <c r="U69" i="11"/>
  <c r="T69" i="11"/>
  <c r="S69" i="11"/>
  <c r="P69" i="11"/>
  <c r="O69" i="11"/>
  <c r="N69" i="11"/>
  <c r="I69" i="11"/>
  <c r="H69" i="11"/>
  <c r="G69" i="11"/>
  <c r="D69" i="11"/>
  <c r="C69" i="11"/>
  <c r="B69" i="11"/>
  <c r="Y68" i="11"/>
  <c r="X68" i="11"/>
  <c r="W68" i="11"/>
  <c r="V68" i="11"/>
  <c r="S68" i="11"/>
  <c r="R68" i="11"/>
  <c r="Q68" i="11"/>
  <c r="P68" i="11"/>
  <c r="M68" i="11"/>
  <c r="L68" i="11"/>
  <c r="K68" i="11"/>
  <c r="J68" i="11"/>
  <c r="G68" i="11"/>
  <c r="F68" i="11"/>
  <c r="E68" i="11"/>
  <c r="D68" i="11"/>
  <c r="Y67" i="11"/>
  <c r="X67" i="11"/>
  <c r="W67" i="11"/>
  <c r="V67" i="11"/>
  <c r="S67" i="11"/>
  <c r="R67" i="11"/>
  <c r="Q67" i="11"/>
  <c r="P67" i="11"/>
  <c r="M67" i="11"/>
  <c r="L67" i="11"/>
  <c r="K67" i="11"/>
  <c r="J67" i="11"/>
  <c r="G67" i="11"/>
  <c r="F67" i="11"/>
  <c r="E67" i="11"/>
  <c r="D67" i="11"/>
  <c r="Y66" i="11"/>
  <c r="X66" i="11"/>
  <c r="W66" i="11"/>
  <c r="V66" i="11"/>
  <c r="S66" i="11"/>
  <c r="R66" i="11"/>
  <c r="Q66" i="11"/>
  <c r="P66" i="11"/>
  <c r="M66" i="11"/>
  <c r="L66" i="11"/>
  <c r="K66" i="11"/>
  <c r="J66" i="11"/>
  <c r="G66" i="11"/>
  <c r="F66" i="11"/>
  <c r="E66" i="11"/>
  <c r="D66" i="11"/>
  <c r="Y65" i="11"/>
  <c r="X65" i="11"/>
  <c r="W65" i="11"/>
  <c r="V65" i="11"/>
  <c r="S65" i="11"/>
  <c r="R65" i="11"/>
  <c r="Q65" i="11"/>
  <c r="P65" i="11"/>
  <c r="M65" i="11"/>
  <c r="L65" i="11"/>
  <c r="K65" i="11"/>
  <c r="J65" i="11"/>
  <c r="G65" i="11"/>
  <c r="F65" i="11"/>
  <c r="E65" i="11"/>
  <c r="D65" i="11"/>
  <c r="Y64" i="11"/>
  <c r="X64" i="11"/>
  <c r="W64" i="11"/>
  <c r="V64" i="11"/>
  <c r="S64" i="11"/>
  <c r="R64" i="11"/>
  <c r="Q64" i="11"/>
  <c r="P64" i="11"/>
  <c r="M64" i="11"/>
  <c r="L64" i="11"/>
  <c r="K64" i="11"/>
  <c r="J64" i="11"/>
  <c r="G64" i="11"/>
  <c r="F64" i="11"/>
  <c r="E64" i="11"/>
  <c r="D64" i="11"/>
  <c r="Y63" i="11"/>
  <c r="X63" i="11"/>
  <c r="W63" i="11"/>
  <c r="V63" i="11"/>
  <c r="S63" i="11"/>
  <c r="R63" i="11"/>
  <c r="Q63" i="11"/>
  <c r="P63" i="11"/>
  <c r="M63" i="11"/>
  <c r="L63" i="11"/>
  <c r="K63" i="11"/>
  <c r="J63" i="11"/>
  <c r="G63" i="11"/>
  <c r="F63" i="11"/>
  <c r="E63" i="11"/>
  <c r="D63" i="11"/>
  <c r="Y62" i="11"/>
  <c r="X62" i="11"/>
  <c r="W62" i="11"/>
  <c r="V62" i="11"/>
  <c r="S62" i="11"/>
  <c r="R62" i="11"/>
  <c r="Q62" i="11"/>
  <c r="P62" i="11"/>
  <c r="M62" i="11"/>
  <c r="L62" i="11"/>
  <c r="K62" i="11"/>
  <c r="J62" i="11"/>
  <c r="G62" i="11"/>
  <c r="F62" i="11"/>
  <c r="E62" i="11"/>
  <c r="D62" i="11"/>
  <c r="Y61" i="11"/>
  <c r="X61" i="11"/>
  <c r="W61" i="11"/>
  <c r="V61" i="11"/>
  <c r="S61" i="11"/>
  <c r="R61" i="11"/>
  <c r="Q61" i="11"/>
  <c r="P61" i="11"/>
  <c r="M61" i="11"/>
  <c r="L61" i="11"/>
  <c r="K61" i="11"/>
  <c r="J61" i="11"/>
  <c r="G61" i="11"/>
  <c r="F61" i="11"/>
  <c r="E61" i="11"/>
  <c r="D61" i="11"/>
  <c r="Y60" i="11"/>
  <c r="X60" i="11"/>
  <c r="W60" i="11"/>
  <c r="V60" i="11"/>
  <c r="S60" i="11"/>
  <c r="R60" i="11"/>
  <c r="Q60" i="11"/>
  <c r="P60" i="11"/>
  <c r="M60" i="11"/>
  <c r="L60" i="11"/>
  <c r="K60" i="11"/>
  <c r="J60" i="11"/>
  <c r="G60" i="11"/>
  <c r="F60" i="11"/>
  <c r="E60" i="11"/>
  <c r="D60" i="11"/>
  <c r="Y59" i="11"/>
  <c r="X59" i="11"/>
  <c r="W59" i="11"/>
  <c r="V59" i="11"/>
  <c r="S59" i="11"/>
  <c r="R59" i="11"/>
  <c r="Q59" i="11"/>
  <c r="P59" i="11"/>
  <c r="M59" i="11"/>
  <c r="L59" i="11"/>
  <c r="K59" i="11"/>
  <c r="J59" i="11"/>
  <c r="G59" i="11"/>
  <c r="F59" i="11"/>
  <c r="E59" i="11"/>
  <c r="D59" i="11"/>
  <c r="Y58" i="11"/>
  <c r="X58" i="11"/>
  <c r="W58" i="11"/>
  <c r="V58" i="11"/>
  <c r="S58" i="11"/>
  <c r="R58" i="11"/>
  <c r="Q58" i="11"/>
  <c r="P58" i="11"/>
  <c r="M58" i="11"/>
  <c r="L58" i="11"/>
  <c r="K58" i="11"/>
  <c r="J58" i="11"/>
  <c r="G58" i="11"/>
  <c r="F58" i="11"/>
  <c r="E58" i="11"/>
  <c r="D58" i="11"/>
  <c r="Y57" i="11"/>
  <c r="X57" i="11"/>
  <c r="W57" i="11"/>
  <c r="V57" i="11"/>
  <c r="S57" i="11"/>
  <c r="R57" i="11"/>
  <c r="Q57" i="11"/>
  <c r="P57" i="11"/>
  <c r="M57" i="11"/>
  <c r="L57" i="11"/>
  <c r="K57" i="11"/>
  <c r="J57" i="11"/>
  <c r="G57" i="11"/>
  <c r="F57" i="11"/>
  <c r="E57" i="11"/>
  <c r="D57" i="11"/>
  <c r="Y56" i="11"/>
  <c r="X56" i="11"/>
  <c r="W56" i="11"/>
  <c r="V56" i="11"/>
  <c r="S56" i="11"/>
  <c r="R56" i="11"/>
  <c r="Q56" i="11"/>
  <c r="P56" i="11"/>
  <c r="M56" i="11"/>
  <c r="L56" i="11"/>
  <c r="K56" i="11"/>
  <c r="J56" i="11"/>
  <c r="G56" i="11"/>
  <c r="F56" i="11"/>
  <c r="E56" i="11"/>
  <c r="D56" i="11"/>
  <c r="Y55" i="11"/>
  <c r="X55" i="11"/>
  <c r="W55" i="11"/>
  <c r="V55" i="11"/>
  <c r="S55" i="11"/>
  <c r="R55" i="11"/>
  <c r="Q55" i="11"/>
  <c r="P55" i="11"/>
  <c r="M55" i="11"/>
  <c r="L55" i="11"/>
  <c r="K55" i="11"/>
  <c r="J55" i="11"/>
  <c r="G55" i="11"/>
  <c r="F55" i="11"/>
  <c r="E55" i="11"/>
  <c r="D55" i="11"/>
  <c r="Y54" i="11"/>
  <c r="X54" i="11"/>
  <c r="W54" i="11"/>
  <c r="V54" i="11"/>
  <c r="S54" i="11"/>
  <c r="R54" i="11"/>
  <c r="Q54" i="11"/>
  <c r="P54" i="11"/>
  <c r="M54" i="11"/>
  <c r="L54" i="11"/>
  <c r="K54" i="11"/>
  <c r="J54" i="11"/>
  <c r="G54" i="11"/>
  <c r="F54" i="11"/>
  <c r="E54" i="11"/>
  <c r="D54" i="11"/>
  <c r="Y53" i="11"/>
  <c r="X53" i="11"/>
  <c r="W53" i="11"/>
  <c r="V53" i="11"/>
  <c r="S53" i="11"/>
  <c r="R53" i="11"/>
  <c r="Q53" i="11"/>
  <c r="P53" i="11"/>
  <c r="M53" i="11"/>
  <c r="L53" i="11"/>
  <c r="K53" i="11"/>
  <c r="J53" i="11"/>
  <c r="G53" i="11"/>
  <c r="F53" i="11"/>
  <c r="E53" i="11"/>
  <c r="D53" i="11"/>
  <c r="Y52" i="11"/>
  <c r="X52" i="11"/>
  <c r="W52" i="11"/>
  <c r="V52" i="11"/>
  <c r="S52" i="11"/>
  <c r="R52" i="11"/>
  <c r="Q52" i="11"/>
  <c r="P52" i="11"/>
  <c r="M52" i="11"/>
  <c r="L52" i="11"/>
  <c r="K52" i="11"/>
  <c r="J52" i="11"/>
  <c r="G52" i="11"/>
  <c r="F52" i="11"/>
  <c r="E52" i="11"/>
  <c r="D52" i="11"/>
  <c r="Y51" i="11"/>
  <c r="X51" i="11"/>
  <c r="W51" i="11"/>
  <c r="V51" i="11"/>
  <c r="S51" i="11"/>
  <c r="R51" i="11"/>
  <c r="Q51" i="11"/>
  <c r="P51" i="11"/>
  <c r="M51" i="11"/>
  <c r="L51" i="11"/>
  <c r="K51" i="11"/>
  <c r="J51" i="11"/>
  <c r="G51" i="11"/>
  <c r="F51" i="11"/>
  <c r="E51" i="11"/>
  <c r="D51" i="11"/>
  <c r="Y50" i="11"/>
  <c r="X50" i="11"/>
  <c r="W50" i="11"/>
  <c r="V50" i="11"/>
  <c r="S50" i="11"/>
  <c r="R50" i="11"/>
  <c r="Q50" i="11"/>
  <c r="P50" i="11"/>
  <c r="M50" i="11"/>
  <c r="L50" i="11"/>
  <c r="K50" i="11"/>
  <c r="J50" i="11"/>
  <c r="G50" i="11"/>
  <c r="F50" i="11"/>
  <c r="E50" i="11"/>
  <c r="D50" i="11"/>
  <c r="Y49" i="11"/>
  <c r="X49" i="11"/>
  <c r="W49" i="11"/>
  <c r="V49" i="11"/>
  <c r="S49" i="11"/>
  <c r="R49" i="11"/>
  <c r="Q49" i="11"/>
  <c r="P49" i="11"/>
  <c r="M49" i="11"/>
  <c r="L49" i="11"/>
  <c r="K49" i="11"/>
  <c r="J49" i="11"/>
  <c r="G49" i="11"/>
  <c r="F49" i="11"/>
  <c r="E49" i="11"/>
  <c r="D49" i="11"/>
  <c r="Y48" i="11"/>
  <c r="X48" i="11"/>
  <c r="W48" i="11"/>
  <c r="V48" i="11"/>
  <c r="S48" i="11"/>
  <c r="R48" i="11"/>
  <c r="Q48" i="11"/>
  <c r="P48" i="11"/>
  <c r="M48" i="11"/>
  <c r="L48" i="11"/>
  <c r="K48" i="11"/>
  <c r="J48" i="11"/>
  <c r="G48" i="11"/>
  <c r="F48" i="11"/>
  <c r="E48" i="11"/>
  <c r="D48" i="11"/>
  <c r="Y47" i="11"/>
  <c r="X47" i="11"/>
  <c r="W47" i="11"/>
  <c r="V47" i="11"/>
  <c r="S47" i="11"/>
  <c r="R47" i="11"/>
  <c r="Q47" i="11"/>
  <c r="P47" i="11"/>
  <c r="M47" i="11"/>
  <c r="L47" i="11"/>
  <c r="K47" i="11"/>
  <c r="J47" i="11"/>
  <c r="G47" i="11"/>
  <c r="F47" i="11"/>
  <c r="E47" i="11"/>
  <c r="D47" i="11"/>
  <c r="M46" i="11"/>
  <c r="L46" i="11"/>
  <c r="K46" i="11"/>
  <c r="J46" i="11"/>
  <c r="G46" i="11"/>
  <c r="F46" i="11"/>
  <c r="E46" i="11"/>
  <c r="D46" i="11"/>
  <c r="Y45" i="11"/>
  <c r="X45" i="11"/>
  <c r="W45" i="11"/>
  <c r="V45" i="11"/>
  <c r="S45" i="11"/>
  <c r="R45" i="11"/>
  <c r="Q45" i="11"/>
  <c r="P45" i="11"/>
  <c r="Y44" i="11"/>
  <c r="X44" i="11"/>
  <c r="W44" i="11"/>
  <c r="V44" i="11"/>
  <c r="S44" i="11"/>
  <c r="R44" i="11"/>
  <c r="Q44" i="11"/>
  <c r="P44" i="11"/>
  <c r="M44" i="11"/>
  <c r="L44" i="11"/>
  <c r="K44" i="11"/>
  <c r="J44" i="11"/>
  <c r="G44" i="11"/>
  <c r="F44" i="11"/>
  <c r="E44" i="11"/>
  <c r="D44" i="11"/>
  <c r="Y43" i="11"/>
  <c r="X43" i="11"/>
  <c r="W43" i="11"/>
  <c r="V43" i="11"/>
  <c r="S43" i="11"/>
  <c r="R43" i="11"/>
  <c r="Q43" i="11"/>
  <c r="P43" i="11"/>
  <c r="M43" i="11"/>
  <c r="L43" i="11"/>
  <c r="K43" i="11"/>
  <c r="J43" i="11"/>
  <c r="G43" i="11"/>
  <c r="F43" i="11"/>
  <c r="E43" i="11"/>
  <c r="D43" i="11"/>
  <c r="Y42" i="11"/>
  <c r="X42" i="11"/>
  <c r="W42" i="11"/>
  <c r="V42" i="11"/>
  <c r="S42" i="11"/>
  <c r="R42" i="11"/>
  <c r="Q42" i="11"/>
  <c r="P42" i="11"/>
  <c r="M42" i="11"/>
  <c r="L42" i="11"/>
  <c r="K42" i="11"/>
  <c r="J42" i="11"/>
  <c r="G42" i="11"/>
  <c r="F42" i="11"/>
  <c r="E42" i="11"/>
  <c r="D42" i="11"/>
  <c r="M41" i="11"/>
  <c r="L41" i="11"/>
  <c r="K41" i="11"/>
  <c r="J41" i="11"/>
  <c r="G41" i="11"/>
  <c r="F41" i="11"/>
  <c r="E41" i="11"/>
  <c r="D41" i="11"/>
  <c r="M40" i="11"/>
  <c r="L40" i="11"/>
  <c r="K40" i="11"/>
  <c r="J40" i="11"/>
  <c r="G40" i="11"/>
  <c r="F40" i="11"/>
  <c r="E40" i="11"/>
  <c r="D40" i="11"/>
  <c r="Y39" i="11"/>
  <c r="X39" i="11"/>
  <c r="W39" i="11"/>
  <c r="V39" i="11"/>
  <c r="S39" i="11"/>
  <c r="R39" i="11"/>
  <c r="Q39" i="11"/>
  <c r="P39" i="11"/>
  <c r="M39" i="11"/>
  <c r="L39" i="11"/>
  <c r="K39" i="11"/>
  <c r="J39" i="11"/>
  <c r="G39" i="11"/>
  <c r="F39" i="11"/>
  <c r="E39" i="11"/>
  <c r="D39" i="11"/>
  <c r="Y38" i="11"/>
  <c r="Y69" i="11" s="1"/>
  <c r="X38" i="11"/>
  <c r="X69" i="11" s="1"/>
  <c r="W38" i="11"/>
  <c r="W69" i="11" s="1"/>
  <c r="V38" i="11"/>
  <c r="V69" i="11" s="1"/>
  <c r="S38" i="11"/>
  <c r="R38" i="11"/>
  <c r="R69" i="11" s="1"/>
  <c r="Q38" i="11"/>
  <c r="Q69" i="11" s="1"/>
  <c r="P38" i="11"/>
  <c r="M38" i="11"/>
  <c r="M69" i="11" s="1"/>
  <c r="L38" i="11"/>
  <c r="L69" i="11" s="1"/>
  <c r="K38" i="11"/>
  <c r="K69" i="11" s="1"/>
  <c r="J38" i="11"/>
  <c r="J69" i="11" s="1"/>
  <c r="G38" i="11"/>
  <c r="F38" i="11"/>
  <c r="F69" i="11" s="1"/>
  <c r="E38" i="11"/>
  <c r="E69" i="11" s="1"/>
  <c r="D38" i="11"/>
  <c r="U29" i="11"/>
  <c r="T29" i="11"/>
  <c r="S29" i="11"/>
  <c r="P29" i="11"/>
  <c r="O29" i="11"/>
  <c r="N29" i="11"/>
  <c r="I29" i="11"/>
  <c r="H29" i="11"/>
  <c r="G29" i="11"/>
  <c r="D29" i="11"/>
  <c r="C29" i="11"/>
  <c r="D76" i="11" s="1"/>
  <c r="B29" i="11"/>
  <c r="Y28" i="11"/>
  <c r="X28" i="11"/>
  <c r="W28" i="11"/>
  <c r="V28" i="11"/>
  <c r="S28" i="11"/>
  <c r="R28" i="11"/>
  <c r="Q28" i="11"/>
  <c r="P28" i="11"/>
  <c r="M28" i="11"/>
  <c r="L28" i="11"/>
  <c r="K28" i="11"/>
  <c r="J28" i="11"/>
  <c r="G28" i="11"/>
  <c r="F28" i="11"/>
  <c r="E28" i="11"/>
  <c r="D28" i="11"/>
  <c r="Y27" i="11"/>
  <c r="X27" i="11"/>
  <c r="W27" i="11"/>
  <c r="V27" i="11"/>
  <c r="S27" i="11"/>
  <c r="R27" i="11"/>
  <c r="Q27" i="11"/>
  <c r="P27" i="11"/>
  <c r="M27" i="11"/>
  <c r="L27" i="11"/>
  <c r="K27" i="11"/>
  <c r="J27" i="11"/>
  <c r="G27" i="11"/>
  <c r="F27" i="11"/>
  <c r="E27" i="11"/>
  <c r="D27" i="11"/>
  <c r="Y26" i="11"/>
  <c r="X26" i="11"/>
  <c r="W26" i="11"/>
  <c r="V26" i="11"/>
  <c r="S26" i="11"/>
  <c r="R26" i="11"/>
  <c r="Q26" i="11"/>
  <c r="P26" i="11"/>
  <c r="M26" i="11"/>
  <c r="L26" i="11"/>
  <c r="K26" i="11"/>
  <c r="J26" i="11"/>
  <c r="G26" i="11"/>
  <c r="F26" i="11"/>
  <c r="E26" i="11"/>
  <c r="D26" i="11"/>
  <c r="S25" i="11"/>
  <c r="R25" i="11"/>
  <c r="Q25" i="11"/>
  <c r="P25" i="11"/>
  <c r="M25" i="11"/>
  <c r="L25" i="11"/>
  <c r="K25" i="11"/>
  <c r="J25" i="11"/>
  <c r="G25" i="11"/>
  <c r="F25" i="11"/>
  <c r="E25" i="11"/>
  <c r="D25" i="11"/>
  <c r="Y24" i="11"/>
  <c r="X24" i="11"/>
  <c r="W24" i="11"/>
  <c r="V24" i="11"/>
  <c r="S24" i="11"/>
  <c r="R24" i="11"/>
  <c r="Q24" i="11"/>
  <c r="P24" i="11"/>
  <c r="M24" i="11"/>
  <c r="L24" i="11"/>
  <c r="K24" i="11"/>
  <c r="J24" i="11"/>
  <c r="G24" i="11"/>
  <c r="F24" i="11"/>
  <c r="E24" i="11"/>
  <c r="D24" i="11"/>
  <c r="S23" i="11"/>
  <c r="R23" i="11"/>
  <c r="Q23" i="11"/>
  <c r="P23" i="11"/>
  <c r="M23" i="11"/>
  <c r="L23" i="11"/>
  <c r="K23" i="11"/>
  <c r="J23" i="11"/>
  <c r="G23" i="11"/>
  <c r="F23" i="11"/>
  <c r="E23" i="11"/>
  <c r="D23" i="11"/>
  <c r="M22" i="11"/>
  <c r="L22" i="11"/>
  <c r="K22" i="11"/>
  <c r="J22" i="11"/>
  <c r="G22" i="11"/>
  <c r="F22" i="11"/>
  <c r="E22" i="11"/>
  <c r="D22" i="11"/>
  <c r="Y21" i="11"/>
  <c r="X21" i="11"/>
  <c r="W21" i="11"/>
  <c r="V21" i="11"/>
  <c r="S21" i="11"/>
  <c r="R21" i="11"/>
  <c r="Q21" i="11"/>
  <c r="P21" i="11"/>
  <c r="M21" i="11"/>
  <c r="L21" i="11"/>
  <c r="K21" i="11"/>
  <c r="J21" i="11"/>
  <c r="G21" i="11"/>
  <c r="F21" i="11"/>
  <c r="E21" i="11"/>
  <c r="D21" i="11"/>
  <c r="Y20" i="11"/>
  <c r="X20" i="11"/>
  <c r="W20" i="11"/>
  <c r="V20" i="11"/>
  <c r="S20" i="11"/>
  <c r="R20" i="11"/>
  <c r="Q20" i="11"/>
  <c r="P20" i="11"/>
  <c r="M20" i="11"/>
  <c r="L20" i="11"/>
  <c r="K20" i="11"/>
  <c r="J20" i="11"/>
  <c r="G20" i="11"/>
  <c r="F20" i="11"/>
  <c r="E20" i="11"/>
  <c r="D20" i="11"/>
  <c r="Y19" i="11"/>
  <c r="X19" i="11"/>
  <c r="W19" i="11"/>
  <c r="V19" i="11"/>
  <c r="S19" i="11"/>
  <c r="R19" i="11"/>
  <c r="Q19" i="11"/>
  <c r="P19" i="11"/>
  <c r="M19" i="11"/>
  <c r="L19" i="11"/>
  <c r="K19" i="11"/>
  <c r="J19" i="11"/>
  <c r="G19" i="11"/>
  <c r="F19" i="11"/>
  <c r="E19" i="11"/>
  <c r="D19" i="11"/>
  <c r="Y18" i="11"/>
  <c r="X18" i="11"/>
  <c r="W18" i="11"/>
  <c r="V18" i="11"/>
  <c r="S18" i="11"/>
  <c r="R18" i="11"/>
  <c r="Q18" i="11"/>
  <c r="P18" i="11"/>
  <c r="M18" i="11"/>
  <c r="L18" i="11"/>
  <c r="K18" i="11"/>
  <c r="J18" i="11"/>
  <c r="G18" i="11"/>
  <c r="F18" i="11"/>
  <c r="E18" i="11"/>
  <c r="D18" i="11"/>
  <c r="Y17" i="11"/>
  <c r="X17" i="11"/>
  <c r="W17" i="11"/>
  <c r="V17" i="11"/>
  <c r="S17" i="11"/>
  <c r="R17" i="11"/>
  <c r="Q17" i="11"/>
  <c r="P17" i="11"/>
  <c r="M17" i="11"/>
  <c r="L17" i="11"/>
  <c r="K17" i="11"/>
  <c r="J17" i="11"/>
  <c r="G17" i="11"/>
  <c r="F17" i="11"/>
  <c r="E17" i="11"/>
  <c r="D17" i="11"/>
  <c r="Y16" i="11"/>
  <c r="X16" i="11"/>
  <c r="W16" i="11"/>
  <c r="V16" i="11"/>
  <c r="S16" i="11"/>
  <c r="R16" i="11"/>
  <c r="Q16" i="11"/>
  <c r="P16" i="11"/>
  <c r="M16" i="11"/>
  <c r="L16" i="11"/>
  <c r="K16" i="11"/>
  <c r="J16" i="11"/>
  <c r="G16" i="11"/>
  <c r="F16" i="11"/>
  <c r="E16" i="11"/>
  <c r="D16" i="11"/>
  <c r="Y15" i="11"/>
  <c r="X15" i="11"/>
  <c r="W15" i="11"/>
  <c r="V15" i="11"/>
  <c r="S15" i="11"/>
  <c r="R15" i="11"/>
  <c r="Q15" i="11"/>
  <c r="P15" i="11"/>
  <c r="M15" i="11"/>
  <c r="L15" i="11"/>
  <c r="K15" i="11"/>
  <c r="J15" i="11"/>
  <c r="G15" i="11"/>
  <c r="F15" i="11"/>
  <c r="E15" i="11"/>
  <c r="D15" i="11"/>
  <c r="M14" i="11"/>
  <c r="L14" i="11"/>
  <c r="K14" i="11"/>
  <c r="J14" i="11"/>
  <c r="G14" i="11"/>
  <c r="F14" i="11"/>
  <c r="E14" i="11"/>
  <c r="D14" i="11"/>
  <c r="Y13" i="11"/>
  <c r="X13" i="11"/>
  <c r="W13" i="11"/>
  <c r="V13" i="11"/>
  <c r="S13" i="11"/>
  <c r="R13" i="11"/>
  <c r="Q13" i="11"/>
  <c r="P13" i="11"/>
  <c r="M13" i="11"/>
  <c r="L13" i="11"/>
  <c r="K13" i="11"/>
  <c r="J13" i="11"/>
  <c r="G13" i="11"/>
  <c r="F13" i="11"/>
  <c r="E13" i="11"/>
  <c r="D13" i="11"/>
  <c r="Y12" i="11"/>
  <c r="X12" i="11"/>
  <c r="W12" i="11"/>
  <c r="V12" i="11"/>
  <c r="S12" i="11"/>
  <c r="R12" i="11"/>
  <c r="Q12" i="11"/>
  <c r="P12" i="11"/>
  <c r="M12" i="11"/>
  <c r="L12" i="11"/>
  <c r="K12" i="11"/>
  <c r="J12" i="11"/>
  <c r="G12" i="11"/>
  <c r="F12" i="11"/>
  <c r="E12" i="11"/>
  <c r="D12" i="11"/>
  <c r="Y11" i="11"/>
  <c r="X11" i="11"/>
  <c r="W11" i="11"/>
  <c r="V11" i="11"/>
  <c r="S11" i="11"/>
  <c r="R11" i="11"/>
  <c r="Q11" i="11"/>
  <c r="P11" i="11"/>
  <c r="M11" i="11"/>
  <c r="L11" i="11"/>
  <c r="K11" i="11"/>
  <c r="J11" i="11"/>
  <c r="G11" i="11"/>
  <c r="F11" i="11"/>
  <c r="E11" i="11"/>
  <c r="D11" i="11"/>
  <c r="Y10" i="11"/>
  <c r="X10" i="11"/>
  <c r="W10" i="11"/>
  <c r="V10" i="11"/>
  <c r="S10" i="11"/>
  <c r="R10" i="11"/>
  <c r="Q10" i="11"/>
  <c r="P10" i="11"/>
  <c r="M10" i="11"/>
  <c r="L10" i="11"/>
  <c r="K10" i="11"/>
  <c r="J10" i="11"/>
  <c r="G10" i="11"/>
  <c r="F10" i="11"/>
  <c r="E10" i="11"/>
  <c r="D10" i="11"/>
  <c r="Y9" i="11"/>
  <c r="Y29" i="11" s="1"/>
  <c r="X9" i="11"/>
  <c r="X29" i="11" s="1"/>
  <c r="W9" i="11"/>
  <c r="W29" i="11" s="1"/>
  <c r="V9" i="11"/>
  <c r="V29" i="11" s="1"/>
  <c r="S9" i="11"/>
  <c r="R9" i="11"/>
  <c r="R29" i="11" s="1"/>
  <c r="Q9" i="11"/>
  <c r="Q29" i="11" s="1"/>
  <c r="P9" i="11"/>
  <c r="M9" i="11"/>
  <c r="M29" i="11" s="1"/>
  <c r="L9" i="11"/>
  <c r="L29" i="11" s="1"/>
  <c r="K9" i="11"/>
  <c r="K29" i="11" s="1"/>
  <c r="J9" i="11"/>
  <c r="J29" i="11" s="1"/>
  <c r="G9" i="11"/>
  <c r="F9" i="11"/>
  <c r="F29" i="11" s="1"/>
  <c r="E9" i="11"/>
  <c r="E29" i="11" s="1"/>
  <c r="D9" i="11"/>
  <c r="H83" i="10"/>
  <c r="G83" i="10"/>
  <c r="F83" i="10"/>
  <c r="E83" i="10"/>
  <c r="H82" i="10"/>
  <c r="G82" i="10"/>
  <c r="F82" i="10"/>
  <c r="E82" i="10"/>
  <c r="H77" i="10"/>
  <c r="G77" i="10"/>
  <c r="F77" i="10"/>
  <c r="E77" i="10"/>
  <c r="U69" i="10"/>
  <c r="T69" i="10"/>
  <c r="S69" i="10"/>
  <c r="P69" i="10"/>
  <c r="O69" i="10"/>
  <c r="N69" i="10"/>
  <c r="I69" i="10"/>
  <c r="H69" i="10"/>
  <c r="G69" i="10"/>
  <c r="D69" i="10"/>
  <c r="C69" i="10"/>
  <c r="B69" i="10"/>
  <c r="Y68" i="10"/>
  <c r="X68" i="10"/>
  <c r="W68" i="10"/>
  <c r="V68" i="10"/>
  <c r="S68" i="10"/>
  <c r="R68" i="10"/>
  <c r="Q68" i="10"/>
  <c r="P68" i="10"/>
  <c r="M68" i="10"/>
  <c r="L68" i="10"/>
  <c r="K68" i="10"/>
  <c r="J68" i="10"/>
  <c r="G68" i="10"/>
  <c r="F68" i="10"/>
  <c r="E68" i="10"/>
  <c r="D68" i="10"/>
  <c r="Y67" i="10"/>
  <c r="X67" i="10"/>
  <c r="W67" i="10"/>
  <c r="V67" i="10"/>
  <c r="S67" i="10"/>
  <c r="R67" i="10"/>
  <c r="Q67" i="10"/>
  <c r="P67" i="10"/>
  <c r="M67" i="10"/>
  <c r="L67" i="10"/>
  <c r="K67" i="10"/>
  <c r="J67" i="10"/>
  <c r="G67" i="10"/>
  <c r="F67" i="10"/>
  <c r="E67" i="10"/>
  <c r="D67" i="10"/>
  <c r="Y66" i="10"/>
  <c r="X66" i="10"/>
  <c r="W66" i="10"/>
  <c r="V66" i="10"/>
  <c r="S66" i="10"/>
  <c r="R66" i="10"/>
  <c r="Q66" i="10"/>
  <c r="P66" i="10"/>
  <c r="M66" i="10"/>
  <c r="L66" i="10"/>
  <c r="K66" i="10"/>
  <c r="J66" i="10"/>
  <c r="G66" i="10"/>
  <c r="F66" i="10"/>
  <c r="E66" i="10"/>
  <c r="D66" i="10"/>
  <c r="Y65" i="10"/>
  <c r="X65" i="10"/>
  <c r="W65" i="10"/>
  <c r="V65" i="10"/>
  <c r="S65" i="10"/>
  <c r="R65" i="10"/>
  <c r="Q65" i="10"/>
  <c r="P65" i="10"/>
  <c r="M65" i="10"/>
  <c r="L65" i="10"/>
  <c r="K65" i="10"/>
  <c r="J65" i="10"/>
  <c r="G65" i="10"/>
  <c r="F65" i="10"/>
  <c r="E65" i="10"/>
  <c r="D65" i="10"/>
  <c r="Y64" i="10"/>
  <c r="X64" i="10"/>
  <c r="W64" i="10"/>
  <c r="V64" i="10"/>
  <c r="S64" i="10"/>
  <c r="R64" i="10"/>
  <c r="Q64" i="10"/>
  <c r="P64" i="10"/>
  <c r="M64" i="10"/>
  <c r="L64" i="10"/>
  <c r="K64" i="10"/>
  <c r="J64" i="10"/>
  <c r="G64" i="10"/>
  <c r="F64" i="10"/>
  <c r="E64" i="10"/>
  <c r="D64" i="10"/>
  <c r="Y63" i="10"/>
  <c r="X63" i="10"/>
  <c r="W63" i="10"/>
  <c r="V63" i="10"/>
  <c r="S63" i="10"/>
  <c r="R63" i="10"/>
  <c r="Q63" i="10"/>
  <c r="P63" i="10"/>
  <c r="M63" i="10"/>
  <c r="L63" i="10"/>
  <c r="K63" i="10"/>
  <c r="J63" i="10"/>
  <c r="G63" i="10"/>
  <c r="F63" i="10"/>
  <c r="E63" i="10"/>
  <c r="D63" i="10"/>
  <c r="Y62" i="10"/>
  <c r="X62" i="10"/>
  <c r="W62" i="10"/>
  <c r="V62" i="10"/>
  <c r="S62" i="10"/>
  <c r="R62" i="10"/>
  <c r="Q62" i="10"/>
  <c r="P62" i="10"/>
  <c r="M62" i="10"/>
  <c r="L62" i="10"/>
  <c r="K62" i="10"/>
  <c r="J62" i="10"/>
  <c r="G62" i="10"/>
  <c r="F62" i="10"/>
  <c r="E62" i="10"/>
  <c r="D62" i="10"/>
  <c r="Y61" i="10"/>
  <c r="X61" i="10"/>
  <c r="W61" i="10"/>
  <c r="V61" i="10"/>
  <c r="S61" i="10"/>
  <c r="R61" i="10"/>
  <c r="Q61" i="10"/>
  <c r="P61" i="10"/>
  <c r="M61" i="10"/>
  <c r="L61" i="10"/>
  <c r="K61" i="10"/>
  <c r="J61" i="10"/>
  <c r="G61" i="10"/>
  <c r="F61" i="10"/>
  <c r="E61" i="10"/>
  <c r="D61" i="10"/>
  <c r="Y60" i="10"/>
  <c r="X60" i="10"/>
  <c r="W60" i="10"/>
  <c r="V60" i="10"/>
  <c r="S60" i="10"/>
  <c r="R60" i="10"/>
  <c r="Q60" i="10"/>
  <c r="P60" i="10"/>
  <c r="M60" i="10"/>
  <c r="L60" i="10"/>
  <c r="K60" i="10"/>
  <c r="J60" i="10"/>
  <c r="G60" i="10"/>
  <c r="F60" i="10"/>
  <c r="E60" i="10"/>
  <c r="D60" i="10"/>
  <c r="Y59" i="10"/>
  <c r="X59" i="10"/>
  <c r="W59" i="10"/>
  <c r="V59" i="10"/>
  <c r="S59" i="10"/>
  <c r="R59" i="10"/>
  <c r="Q59" i="10"/>
  <c r="P59" i="10"/>
  <c r="M59" i="10"/>
  <c r="L59" i="10"/>
  <c r="K59" i="10"/>
  <c r="J59" i="10"/>
  <c r="G59" i="10"/>
  <c r="F59" i="10"/>
  <c r="E59" i="10"/>
  <c r="D59" i="10"/>
  <c r="Y58" i="10"/>
  <c r="X58" i="10"/>
  <c r="W58" i="10"/>
  <c r="V58" i="10"/>
  <c r="S58" i="10"/>
  <c r="R58" i="10"/>
  <c r="Q58" i="10"/>
  <c r="P58" i="10"/>
  <c r="M58" i="10"/>
  <c r="L58" i="10"/>
  <c r="K58" i="10"/>
  <c r="J58" i="10"/>
  <c r="G58" i="10"/>
  <c r="F58" i="10"/>
  <c r="E58" i="10"/>
  <c r="D58" i="10"/>
  <c r="Y57" i="10"/>
  <c r="X57" i="10"/>
  <c r="W57" i="10"/>
  <c r="V57" i="10"/>
  <c r="S57" i="10"/>
  <c r="R57" i="10"/>
  <c r="Q57" i="10"/>
  <c r="P57" i="10"/>
  <c r="M57" i="10"/>
  <c r="L57" i="10"/>
  <c r="K57" i="10"/>
  <c r="J57" i="10"/>
  <c r="G57" i="10"/>
  <c r="F57" i="10"/>
  <c r="E57" i="10"/>
  <c r="D57" i="10"/>
  <c r="Y56" i="10"/>
  <c r="X56" i="10"/>
  <c r="W56" i="10"/>
  <c r="V56" i="10"/>
  <c r="S56" i="10"/>
  <c r="R56" i="10"/>
  <c r="Q56" i="10"/>
  <c r="P56" i="10"/>
  <c r="M56" i="10"/>
  <c r="L56" i="10"/>
  <c r="K56" i="10"/>
  <c r="J56" i="10"/>
  <c r="G56" i="10"/>
  <c r="F56" i="10"/>
  <c r="E56" i="10"/>
  <c r="D56" i="10"/>
  <c r="Y55" i="10"/>
  <c r="X55" i="10"/>
  <c r="W55" i="10"/>
  <c r="V55" i="10"/>
  <c r="S55" i="10"/>
  <c r="R55" i="10"/>
  <c r="Q55" i="10"/>
  <c r="P55" i="10"/>
  <c r="M55" i="10"/>
  <c r="L55" i="10"/>
  <c r="K55" i="10"/>
  <c r="J55" i="10"/>
  <c r="G55" i="10"/>
  <c r="F55" i="10"/>
  <c r="E55" i="10"/>
  <c r="D55" i="10"/>
  <c r="Y54" i="10"/>
  <c r="X54" i="10"/>
  <c r="W54" i="10"/>
  <c r="V54" i="10"/>
  <c r="S54" i="10"/>
  <c r="R54" i="10"/>
  <c r="Q54" i="10"/>
  <c r="P54" i="10"/>
  <c r="M54" i="10"/>
  <c r="L54" i="10"/>
  <c r="K54" i="10"/>
  <c r="J54" i="10"/>
  <c r="G54" i="10"/>
  <c r="F54" i="10"/>
  <c r="E54" i="10"/>
  <c r="D54" i="10"/>
  <c r="Y53" i="10"/>
  <c r="X53" i="10"/>
  <c r="W53" i="10"/>
  <c r="V53" i="10"/>
  <c r="S53" i="10"/>
  <c r="R53" i="10"/>
  <c r="Q53" i="10"/>
  <c r="P53" i="10"/>
  <c r="M53" i="10"/>
  <c r="L53" i="10"/>
  <c r="K53" i="10"/>
  <c r="J53" i="10"/>
  <c r="G53" i="10"/>
  <c r="F53" i="10"/>
  <c r="E53" i="10"/>
  <c r="D53" i="10"/>
  <c r="Y52" i="10"/>
  <c r="X52" i="10"/>
  <c r="W52" i="10"/>
  <c r="V52" i="10"/>
  <c r="S52" i="10"/>
  <c r="R52" i="10"/>
  <c r="Q52" i="10"/>
  <c r="P52" i="10"/>
  <c r="M52" i="10"/>
  <c r="L52" i="10"/>
  <c r="K52" i="10"/>
  <c r="J52" i="10"/>
  <c r="G52" i="10"/>
  <c r="F52" i="10"/>
  <c r="E52" i="10"/>
  <c r="D52" i="10"/>
  <c r="Y51" i="10"/>
  <c r="X51" i="10"/>
  <c r="W51" i="10"/>
  <c r="V51" i="10"/>
  <c r="S51" i="10"/>
  <c r="R51" i="10"/>
  <c r="Q51" i="10"/>
  <c r="P51" i="10"/>
  <c r="M51" i="10"/>
  <c r="L51" i="10"/>
  <c r="K51" i="10"/>
  <c r="J51" i="10"/>
  <c r="G51" i="10"/>
  <c r="F51" i="10"/>
  <c r="E51" i="10"/>
  <c r="D51" i="10"/>
  <c r="Y50" i="10"/>
  <c r="X50" i="10"/>
  <c r="W50" i="10"/>
  <c r="V50" i="10"/>
  <c r="S50" i="10"/>
  <c r="R50" i="10"/>
  <c r="Q50" i="10"/>
  <c r="P50" i="10"/>
  <c r="M50" i="10"/>
  <c r="L50" i="10"/>
  <c r="K50" i="10"/>
  <c r="J50" i="10"/>
  <c r="G50" i="10"/>
  <c r="F50" i="10"/>
  <c r="E50" i="10"/>
  <c r="D50" i="10"/>
  <c r="Y49" i="10"/>
  <c r="X49" i="10"/>
  <c r="W49" i="10"/>
  <c r="V49" i="10"/>
  <c r="S49" i="10"/>
  <c r="R49" i="10"/>
  <c r="Q49" i="10"/>
  <c r="P49" i="10"/>
  <c r="M49" i="10"/>
  <c r="L49" i="10"/>
  <c r="K49" i="10"/>
  <c r="J49" i="10"/>
  <c r="G49" i="10"/>
  <c r="F49" i="10"/>
  <c r="E49" i="10"/>
  <c r="D49" i="10"/>
  <c r="Y48" i="10"/>
  <c r="X48" i="10"/>
  <c r="W48" i="10"/>
  <c r="V48" i="10"/>
  <c r="S48" i="10"/>
  <c r="R48" i="10"/>
  <c r="Q48" i="10"/>
  <c r="P48" i="10"/>
  <c r="M48" i="10"/>
  <c r="L48" i="10"/>
  <c r="K48" i="10"/>
  <c r="J48" i="10"/>
  <c r="G48" i="10"/>
  <c r="F48" i="10"/>
  <c r="E48" i="10"/>
  <c r="D48" i="10"/>
  <c r="Y47" i="10"/>
  <c r="X47" i="10"/>
  <c r="W47" i="10"/>
  <c r="V47" i="10"/>
  <c r="S47" i="10"/>
  <c r="R47" i="10"/>
  <c r="Q47" i="10"/>
  <c r="P47" i="10"/>
  <c r="M47" i="10"/>
  <c r="L47" i="10"/>
  <c r="K47" i="10"/>
  <c r="J47" i="10"/>
  <c r="G47" i="10"/>
  <c r="F47" i="10"/>
  <c r="E47" i="10"/>
  <c r="D47" i="10"/>
  <c r="M46" i="10"/>
  <c r="L46" i="10"/>
  <c r="K46" i="10"/>
  <c r="J46" i="10"/>
  <c r="G46" i="10"/>
  <c r="F46" i="10"/>
  <c r="E46" i="10"/>
  <c r="D46" i="10"/>
  <c r="Y45" i="10"/>
  <c r="X45" i="10"/>
  <c r="W45" i="10"/>
  <c r="V45" i="10"/>
  <c r="S45" i="10"/>
  <c r="R45" i="10"/>
  <c r="Q45" i="10"/>
  <c r="P45" i="10"/>
  <c r="Y44" i="10"/>
  <c r="X44" i="10"/>
  <c r="W44" i="10"/>
  <c r="V44" i="10"/>
  <c r="S44" i="10"/>
  <c r="R44" i="10"/>
  <c r="Q44" i="10"/>
  <c r="P44" i="10"/>
  <c r="M44" i="10"/>
  <c r="L44" i="10"/>
  <c r="K44" i="10"/>
  <c r="J44" i="10"/>
  <c r="G44" i="10"/>
  <c r="F44" i="10"/>
  <c r="E44" i="10"/>
  <c r="D44" i="10"/>
  <c r="Y43" i="10"/>
  <c r="X43" i="10"/>
  <c r="W43" i="10"/>
  <c r="V43" i="10"/>
  <c r="S43" i="10"/>
  <c r="R43" i="10"/>
  <c r="Q43" i="10"/>
  <c r="P43" i="10"/>
  <c r="M43" i="10"/>
  <c r="L43" i="10"/>
  <c r="K43" i="10"/>
  <c r="J43" i="10"/>
  <c r="G43" i="10"/>
  <c r="F43" i="10"/>
  <c r="E43" i="10"/>
  <c r="D43" i="10"/>
  <c r="Y42" i="10"/>
  <c r="X42" i="10"/>
  <c r="W42" i="10"/>
  <c r="V42" i="10"/>
  <c r="S42" i="10"/>
  <c r="R42" i="10"/>
  <c r="Q42" i="10"/>
  <c r="P42" i="10"/>
  <c r="M42" i="10"/>
  <c r="L42" i="10"/>
  <c r="K42" i="10"/>
  <c r="J42" i="10"/>
  <c r="G42" i="10"/>
  <c r="F42" i="10"/>
  <c r="E42" i="10"/>
  <c r="D42" i="10"/>
  <c r="M41" i="10"/>
  <c r="L41" i="10"/>
  <c r="K41" i="10"/>
  <c r="J41" i="10"/>
  <c r="G41" i="10"/>
  <c r="F41" i="10"/>
  <c r="E41" i="10"/>
  <c r="D41" i="10"/>
  <c r="M40" i="10"/>
  <c r="L40" i="10"/>
  <c r="K40" i="10"/>
  <c r="J40" i="10"/>
  <c r="G40" i="10"/>
  <c r="F40" i="10"/>
  <c r="E40" i="10"/>
  <c r="D40" i="10"/>
  <c r="Y39" i="10"/>
  <c r="X39" i="10"/>
  <c r="W39" i="10"/>
  <c r="V39" i="10"/>
  <c r="S39" i="10"/>
  <c r="R39" i="10"/>
  <c r="Q39" i="10"/>
  <c r="P39" i="10"/>
  <c r="M39" i="10"/>
  <c r="L39" i="10"/>
  <c r="K39" i="10"/>
  <c r="J39" i="10"/>
  <c r="G39" i="10"/>
  <c r="F39" i="10"/>
  <c r="E39" i="10"/>
  <c r="D39" i="10"/>
  <c r="Y38" i="10"/>
  <c r="Y69" i="10" s="1"/>
  <c r="X38" i="10"/>
  <c r="X69" i="10" s="1"/>
  <c r="W38" i="10"/>
  <c r="W69" i="10" s="1"/>
  <c r="V38" i="10"/>
  <c r="V69" i="10" s="1"/>
  <c r="S38" i="10"/>
  <c r="R38" i="10"/>
  <c r="R69" i="10" s="1"/>
  <c r="Q38" i="10"/>
  <c r="Q69" i="10" s="1"/>
  <c r="P38" i="10"/>
  <c r="M38" i="10"/>
  <c r="M69" i="10" s="1"/>
  <c r="L38" i="10"/>
  <c r="L69" i="10" s="1"/>
  <c r="K38" i="10"/>
  <c r="K69" i="10" s="1"/>
  <c r="J38" i="10"/>
  <c r="J69" i="10" s="1"/>
  <c r="G38" i="10"/>
  <c r="F38" i="10"/>
  <c r="F69" i="10" s="1"/>
  <c r="E38" i="10"/>
  <c r="E69" i="10" s="1"/>
  <c r="D38" i="10"/>
  <c r="U29" i="10"/>
  <c r="T29" i="10"/>
  <c r="S29" i="10"/>
  <c r="P29" i="10"/>
  <c r="O29" i="10"/>
  <c r="N29" i="10"/>
  <c r="I29" i="10"/>
  <c r="H29" i="10"/>
  <c r="G29" i="10"/>
  <c r="D29" i="10"/>
  <c r="C29" i="10"/>
  <c r="D76" i="10" s="1"/>
  <c r="B29" i="10"/>
  <c r="Y28" i="10"/>
  <c r="X28" i="10"/>
  <c r="W28" i="10"/>
  <c r="V28" i="10"/>
  <c r="S28" i="10"/>
  <c r="R28" i="10"/>
  <c r="Q28" i="10"/>
  <c r="P28" i="10"/>
  <c r="M28" i="10"/>
  <c r="L28" i="10"/>
  <c r="K28" i="10"/>
  <c r="J28" i="10"/>
  <c r="G28" i="10"/>
  <c r="F28" i="10"/>
  <c r="E28" i="10"/>
  <c r="D28" i="10"/>
  <c r="Y27" i="10"/>
  <c r="X27" i="10"/>
  <c r="W27" i="10"/>
  <c r="V27" i="10"/>
  <c r="S27" i="10"/>
  <c r="R27" i="10"/>
  <c r="Q27" i="10"/>
  <c r="P27" i="10"/>
  <c r="M27" i="10"/>
  <c r="L27" i="10"/>
  <c r="K27" i="10"/>
  <c r="J27" i="10"/>
  <c r="G27" i="10"/>
  <c r="F27" i="10"/>
  <c r="E27" i="10"/>
  <c r="D27" i="10"/>
  <c r="Y26" i="10"/>
  <c r="X26" i="10"/>
  <c r="W26" i="10"/>
  <c r="V26" i="10"/>
  <c r="S26" i="10"/>
  <c r="R26" i="10"/>
  <c r="Q26" i="10"/>
  <c r="P26" i="10"/>
  <c r="M26" i="10"/>
  <c r="L26" i="10"/>
  <c r="K26" i="10"/>
  <c r="J26" i="10"/>
  <c r="G26" i="10"/>
  <c r="F26" i="10"/>
  <c r="E26" i="10"/>
  <c r="D26" i="10"/>
  <c r="S25" i="10"/>
  <c r="R25" i="10"/>
  <c r="Q25" i="10"/>
  <c r="P25" i="10"/>
  <c r="M25" i="10"/>
  <c r="L25" i="10"/>
  <c r="K25" i="10"/>
  <c r="J25" i="10"/>
  <c r="G25" i="10"/>
  <c r="F25" i="10"/>
  <c r="E25" i="10"/>
  <c r="D25" i="10"/>
  <c r="Y24" i="10"/>
  <c r="X24" i="10"/>
  <c r="W24" i="10"/>
  <c r="V24" i="10"/>
  <c r="S24" i="10"/>
  <c r="R24" i="10"/>
  <c r="Q24" i="10"/>
  <c r="P24" i="10"/>
  <c r="M24" i="10"/>
  <c r="L24" i="10"/>
  <c r="K24" i="10"/>
  <c r="J24" i="10"/>
  <c r="G24" i="10"/>
  <c r="F24" i="10"/>
  <c r="E24" i="10"/>
  <c r="D24" i="10"/>
  <c r="S23" i="10"/>
  <c r="R23" i="10"/>
  <c r="Q23" i="10"/>
  <c r="P23" i="10"/>
  <c r="M23" i="10"/>
  <c r="L23" i="10"/>
  <c r="K23" i="10"/>
  <c r="J23" i="10"/>
  <c r="G23" i="10"/>
  <c r="F23" i="10"/>
  <c r="E23" i="10"/>
  <c r="D23" i="10"/>
  <c r="M22" i="10"/>
  <c r="L22" i="10"/>
  <c r="K22" i="10"/>
  <c r="J22" i="10"/>
  <c r="G22" i="10"/>
  <c r="F22" i="10"/>
  <c r="E22" i="10"/>
  <c r="D22" i="10"/>
  <c r="Y21" i="10"/>
  <c r="X21" i="10"/>
  <c r="W21" i="10"/>
  <c r="V21" i="10"/>
  <c r="S21" i="10"/>
  <c r="R21" i="10"/>
  <c r="Q21" i="10"/>
  <c r="P21" i="10"/>
  <c r="M21" i="10"/>
  <c r="L21" i="10"/>
  <c r="K21" i="10"/>
  <c r="J21" i="10"/>
  <c r="G21" i="10"/>
  <c r="F21" i="10"/>
  <c r="E21" i="10"/>
  <c r="D21" i="10"/>
  <c r="Y20" i="10"/>
  <c r="X20" i="10"/>
  <c r="W20" i="10"/>
  <c r="V20" i="10"/>
  <c r="S20" i="10"/>
  <c r="R20" i="10"/>
  <c r="Q20" i="10"/>
  <c r="P20" i="10"/>
  <c r="M20" i="10"/>
  <c r="L20" i="10"/>
  <c r="K20" i="10"/>
  <c r="J20" i="10"/>
  <c r="G20" i="10"/>
  <c r="F20" i="10"/>
  <c r="E20" i="10"/>
  <c r="D20" i="10"/>
  <c r="Y19" i="10"/>
  <c r="X19" i="10"/>
  <c r="W19" i="10"/>
  <c r="V19" i="10"/>
  <c r="S19" i="10"/>
  <c r="R19" i="10"/>
  <c r="Q19" i="10"/>
  <c r="P19" i="10"/>
  <c r="M19" i="10"/>
  <c r="L19" i="10"/>
  <c r="K19" i="10"/>
  <c r="J19" i="10"/>
  <c r="G19" i="10"/>
  <c r="F19" i="10"/>
  <c r="E19" i="10"/>
  <c r="D19" i="10"/>
  <c r="Y18" i="10"/>
  <c r="X18" i="10"/>
  <c r="W18" i="10"/>
  <c r="V18" i="10"/>
  <c r="S18" i="10"/>
  <c r="R18" i="10"/>
  <c r="Q18" i="10"/>
  <c r="P18" i="10"/>
  <c r="M18" i="10"/>
  <c r="L18" i="10"/>
  <c r="K18" i="10"/>
  <c r="J18" i="10"/>
  <c r="G18" i="10"/>
  <c r="F18" i="10"/>
  <c r="E18" i="10"/>
  <c r="D18" i="10"/>
  <c r="Y17" i="10"/>
  <c r="X17" i="10"/>
  <c r="W17" i="10"/>
  <c r="V17" i="10"/>
  <c r="S17" i="10"/>
  <c r="R17" i="10"/>
  <c r="Q17" i="10"/>
  <c r="P17" i="10"/>
  <c r="M17" i="10"/>
  <c r="L17" i="10"/>
  <c r="K17" i="10"/>
  <c r="J17" i="10"/>
  <c r="G17" i="10"/>
  <c r="F17" i="10"/>
  <c r="E17" i="10"/>
  <c r="D17" i="10"/>
  <c r="Y16" i="10"/>
  <c r="X16" i="10"/>
  <c r="W16" i="10"/>
  <c r="V16" i="10"/>
  <c r="S16" i="10"/>
  <c r="R16" i="10"/>
  <c r="Q16" i="10"/>
  <c r="P16" i="10"/>
  <c r="M16" i="10"/>
  <c r="L16" i="10"/>
  <c r="K16" i="10"/>
  <c r="J16" i="10"/>
  <c r="G16" i="10"/>
  <c r="F16" i="10"/>
  <c r="E16" i="10"/>
  <c r="D16" i="10"/>
  <c r="Y15" i="10"/>
  <c r="X15" i="10"/>
  <c r="W15" i="10"/>
  <c r="V15" i="10"/>
  <c r="S15" i="10"/>
  <c r="R15" i="10"/>
  <c r="Q15" i="10"/>
  <c r="P15" i="10"/>
  <c r="M15" i="10"/>
  <c r="L15" i="10"/>
  <c r="K15" i="10"/>
  <c r="J15" i="10"/>
  <c r="G15" i="10"/>
  <c r="F15" i="10"/>
  <c r="E15" i="10"/>
  <c r="D15" i="10"/>
  <c r="M14" i="10"/>
  <c r="L14" i="10"/>
  <c r="K14" i="10"/>
  <c r="J14" i="10"/>
  <c r="G14" i="10"/>
  <c r="F14" i="10"/>
  <c r="E14" i="10"/>
  <c r="D14" i="10"/>
  <c r="Y13" i="10"/>
  <c r="X13" i="10"/>
  <c r="W13" i="10"/>
  <c r="V13" i="10"/>
  <c r="S13" i="10"/>
  <c r="R13" i="10"/>
  <c r="Q13" i="10"/>
  <c r="P13" i="10"/>
  <c r="M13" i="10"/>
  <c r="L13" i="10"/>
  <c r="K13" i="10"/>
  <c r="J13" i="10"/>
  <c r="G13" i="10"/>
  <c r="F13" i="10"/>
  <c r="E13" i="10"/>
  <c r="D13" i="10"/>
  <c r="Y12" i="10"/>
  <c r="X12" i="10"/>
  <c r="W12" i="10"/>
  <c r="V12" i="10"/>
  <c r="S12" i="10"/>
  <c r="R12" i="10"/>
  <c r="Q12" i="10"/>
  <c r="P12" i="10"/>
  <c r="M12" i="10"/>
  <c r="L12" i="10"/>
  <c r="K12" i="10"/>
  <c r="J12" i="10"/>
  <c r="G12" i="10"/>
  <c r="F12" i="10"/>
  <c r="E12" i="10"/>
  <c r="D12" i="10"/>
  <c r="Y11" i="10"/>
  <c r="X11" i="10"/>
  <c r="W11" i="10"/>
  <c r="V11" i="10"/>
  <c r="S11" i="10"/>
  <c r="R11" i="10"/>
  <c r="Q11" i="10"/>
  <c r="P11" i="10"/>
  <c r="M11" i="10"/>
  <c r="L11" i="10"/>
  <c r="K11" i="10"/>
  <c r="J11" i="10"/>
  <c r="G11" i="10"/>
  <c r="F11" i="10"/>
  <c r="E11" i="10"/>
  <c r="D11" i="10"/>
  <c r="Y10" i="10"/>
  <c r="X10" i="10"/>
  <c r="W10" i="10"/>
  <c r="V10" i="10"/>
  <c r="S10" i="10"/>
  <c r="R10" i="10"/>
  <c r="Q10" i="10"/>
  <c r="P10" i="10"/>
  <c r="M10" i="10"/>
  <c r="L10" i="10"/>
  <c r="K10" i="10"/>
  <c r="J10" i="10"/>
  <c r="G10" i="10"/>
  <c r="F10" i="10"/>
  <c r="E10" i="10"/>
  <c r="D10" i="10"/>
  <c r="Y9" i="10"/>
  <c r="Y29" i="10" s="1"/>
  <c r="X9" i="10"/>
  <c r="X29" i="10" s="1"/>
  <c r="W9" i="10"/>
  <c r="W29" i="10" s="1"/>
  <c r="V9" i="10"/>
  <c r="V29" i="10" s="1"/>
  <c r="S9" i="10"/>
  <c r="R9" i="10"/>
  <c r="R29" i="10" s="1"/>
  <c r="Q9" i="10"/>
  <c r="Q29" i="10" s="1"/>
  <c r="P9" i="10"/>
  <c r="M9" i="10"/>
  <c r="M29" i="10" s="1"/>
  <c r="L9" i="10"/>
  <c r="L29" i="10" s="1"/>
  <c r="K9" i="10"/>
  <c r="K29" i="10" s="1"/>
  <c r="J9" i="10"/>
  <c r="J29" i="10" s="1"/>
  <c r="G9" i="10"/>
  <c r="F9" i="10"/>
  <c r="F29" i="10" s="1"/>
  <c r="E9" i="10"/>
  <c r="E29" i="10" s="1"/>
  <c r="D9" i="10"/>
  <c r="H83" i="9"/>
  <c r="G83" i="9"/>
  <c r="F83" i="9"/>
  <c r="E83" i="9"/>
  <c r="H82" i="9"/>
  <c r="G82" i="9"/>
  <c r="F82" i="9"/>
  <c r="E82" i="9"/>
  <c r="H77" i="9"/>
  <c r="G77" i="9"/>
  <c r="F77" i="9"/>
  <c r="E77" i="9"/>
  <c r="U69" i="9"/>
  <c r="T69" i="9"/>
  <c r="S69" i="9"/>
  <c r="P69" i="9"/>
  <c r="O69" i="9"/>
  <c r="N69" i="9"/>
  <c r="I69" i="9"/>
  <c r="H69" i="9"/>
  <c r="G69" i="9"/>
  <c r="D69" i="9"/>
  <c r="C69" i="9"/>
  <c r="B69" i="9"/>
  <c r="Y68" i="9"/>
  <c r="X68" i="9"/>
  <c r="W68" i="9"/>
  <c r="V68" i="9"/>
  <c r="S68" i="9"/>
  <c r="R68" i="9"/>
  <c r="Q68" i="9"/>
  <c r="P68" i="9"/>
  <c r="M68" i="9"/>
  <c r="L68" i="9"/>
  <c r="K68" i="9"/>
  <c r="J68" i="9"/>
  <c r="G68" i="9"/>
  <c r="F68" i="9"/>
  <c r="E68" i="9"/>
  <c r="D68" i="9"/>
  <c r="Y67" i="9"/>
  <c r="X67" i="9"/>
  <c r="W67" i="9"/>
  <c r="V67" i="9"/>
  <c r="S67" i="9"/>
  <c r="R67" i="9"/>
  <c r="Q67" i="9"/>
  <c r="P67" i="9"/>
  <c r="M67" i="9"/>
  <c r="L67" i="9"/>
  <c r="K67" i="9"/>
  <c r="J67" i="9"/>
  <c r="G67" i="9"/>
  <c r="F67" i="9"/>
  <c r="E67" i="9"/>
  <c r="D67" i="9"/>
  <c r="Y66" i="9"/>
  <c r="X66" i="9"/>
  <c r="W66" i="9"/>
  <c r="V66" i="9"/>
  <c r="S66" i="9"/>
  <c r="R66" i="9"/>
  <c r="Q66" i="9"/>
  <c r="P66" i="9"/>
  <c r="M66" i="9"/>
  <c r="L66" i="9"/>
  <c r="K66" i="9"/>
  <c r="J66" i="9"/>
  <c r="G66" i="9"/>
  <c r="F66" i="9"/>
  <c r="E66" i="9"/>
  <c r="D66" i="9"/>
  <c r="Y65" i="9"/>
  <c r="X65" i="9"/>
  <c r="W65" i="9"/>
  <c r="V65" i="9"/>
  <c r="S65" i="9"/>
  <c r="R65" i="9"/>
  <c r="Q65" i="9"/>
  <c r="P65" i="9"/>
  <c r="M65" i="9"/>
  <c r="L65" i="9"/>
  <c r="K65" i="9"/>
  <c r="J65" i="9"/>
  <c r="G65" i="9"/>
  <c r="F65" i="9"/>
  <c r="E65" i="9"/>
  <c r="D65" i="9"/>
  <c r="Y64" i="9"/>
  <c r="X64" i="9"/>
  <c r="W64" i="9"/>
  <c r="V64" i="9"/>
  <c r="S64" i="9"/>
  <c r="R64" i="9"/>
  <c r="Q64" i="9"/>
  <c r="P64" i="9"/>
  <c r="M64" i="9"/>
  <c r="L64" i="9"/>
  <c r="K64" i="9"/>
  <c r="J64" i="9"/>
  <c r="G64" i="9"/>
  <c r="F64" i="9"/>
  <c r="E64" i="9"/>
  <c r="D64" i="9"/>
  <c r="Y63" i="9"/>
  <c r="X63" i="9"/>
  <c r="W63" i="9"/>
  <c r="V63" i="9"/>
  <c r="S63" i="9"/>
  <c r="R63" i="9"/>
  <c r="Q63" i="9"/>
  <c r="P63" i="9"/>
  <c r="M63" i="9"/>
  <c r="L63" i="9"/>
  <c r="K63" i="9"/>
  <c r="J63" i="9"/>
  <c r="G63" i="9"/>
  <c r="F63" i="9"/>
  <c r="E63" i="9"/>
  <c r="D63" i="9"/>
  <c r="Y62" i="9"/>
  <c r="X62" i="9"/>
  <c r="W62" i="9"/>
  <c r="V62" i="9"/>
  <c r="S62" i="9"/>
  <c r="R62" i="9"/>
  <c r="Q62" i="9"/>
  <c r="P62" i="9"/>
  <c r="M62" i="9"/>
  <c r="L62" i="9"/>
  <c r="K62" i="9"/>
  <c r="J62" i="9"/>
  <c r="G62" i="9"/>
  <c r="F62" i="9"/>
  <c r="E62" i="9"/>
  <c r="D62" i="9"/>
  <c r="Y61" i="9"/>
  <c r="X61" i="9"/>
  <c r="W61" i="9"/>
  <c r="V61" i="9"/>
  <c r="S61" i="9"/>
  <c r="R61" i="9"/>
  <c r="Q61" i="9"/>
  <c r="P61" i="9"/>
  <c r="M61" i="9"/>
  <c r="L61" i="9"/>
  <c r="K61" i="9"/>
  <c r="J61" i="9"/>
  <c r="G61" i="9"/>
  <c r="F61" i="9"/>
  <c r="E61" i="9"/>
  <c r="D61" i="9"/>
  <c r="Y60" i="9"/>
  <c r="X60" i="9"/>
  <c r="W60" i="9"/>
  <c r="V60" i="9"/>
  <c r="S60" i="9"/>
  <c r="R60" i="9"/>
  <c r="Q60" i="9"/>
  <c r="P60" i="9"/>
  <c r="M60" i="9"/>
  <c r="L60" i="9"/>
  <c r="K60" i="9"/>
  <c r="J60" i="9"/>
  <c r="G60" i="9"/>
  <c r="F60" i="9"/>
  <c r="E60" i="9"/>
  <c r="D60" i="9"/>
  <c r="Y59" i="9"/>
  <c r="X59" i="9"/>
  <c r="W59" i="9"/>
  <c r="V59" i="9"/>
  <c r="S59" i="9"/>
  <c r="R59" i="9"/>
  <c r="Q59" i="9"/>
  <c r="P59" i="9"/>
  <c r="M59" i="9"/>
  <c r="L59" i="9"/>
  <c r="K59" i="9"/>
  <c r="J59" i="9"/>
  <c r="G59" i="9"/>
  <c r="F59" i="9"/>
  <c r="E59" i="9"/>
  <c r="D59" i="9"/>
  <c r="Y58" i="9"/>
  <c r="X58" i="9"/>
  <c r="W58" i="9"/>
  <c r="V58" i="9"/>
  <c r="S58" i="9"/>
  <c r="R58" i="9"/>
  <c r="Q58" i="9"/>
  <c r="P58" i="9"/>
  <c r="M58" i="9"/>
  <c r="L58" i="9"/>
  <c r="K58" i="9"/>
  <c r="J58" i="9"/>
  <c r="G58" i="9"/>
  <c r="F58" i="9"/>
  <c r="E58" i="9"/>
  <c r="D58" i="9"/>
  <c r="Y57" i="9"/>
  <c r="X57" i="9"/>
  <c r="W57" i="9"/>
  <c r="V57" i="9"/>
  <c r="S57" i="9"/>
  <c r="R57" i="9"/>
  <c r="Q57" i="9"/>
  <c r="P57" i="9"/>
  <c r="M57" i="9"/>
  <c r="L57" i="9"/>
  <c r="K57" i="9"/>
  <c r="J57" i="9"/>
  <c r="G57" i="9"/>
  <c r="F57" i="9"/>
  <c r="E57" i="9"/>
  <c r="D57" i="9"/>
  <c r="Y56" i="9"/>
  <c r="X56" i="9"/>
  <c r="W56" i="9"/>
  <c r="V56" i="9"/>
  <c r="S56" i="9"/>
  <c r="R56" i="9"/>
  <c r="Q56" i="9"/>
  <c r="P56" i="9"/>
  <c r="M56" i="9"/>
  <c r="L56" i="9"/>
  <c r="K56" i="9"/>
  <c r="J56" i="9"/>
  <c r="G56" i="9"/>
  <c r="F56" i="9"/>
  <c r="E56" i="9"/>
  <c r="D56" i="9"/>
  <c r="Y55" i="9"/>
  <c r="X55" i="9"/>
  <c r="W55" i="9"/>
  <c r="V55" i="9"/>
  <c r="S55" i="9"/>
  <c r="R55" i="9"/>
  <c r="Q55" i="9"/>
  <c r="P55" i="9"/>
  <c r="M55" i="9"/>
  <c r="L55" i="9"/>
  <c r="K55" i="9"/>
  <c r="J55" i="9"/>
  <c r="G55" i="9"/>
  <c r="F55" i="9"/>
  <c r="E55" i="9"/>
  <c r="D55" i="9"/>
  <c r="Y54" i="9"/>
  <c r="X54" i="9"/>
  <c r="W54" i="9"/>
  <c r="V54" i="9"/>
  <c r="S54" i="9"/>
  <c r="R54" i="9"/>
  <c r="Q54" i="9"/>
  <c r="P54" i="9"/>
  <c r="M54" i="9"/>
  <c r="L54" i="9"/>
  <c r="K54" i="9"/>
  <c r="J54" i="9"/>
  <c r="G54" i="9"/>
  <c r="F54" i="9"/>
  <c r="E54" i="9"/>
  <c r="D54" i="9"/>
  <c r="Y53" i="9"/>
  <c r="X53" i="9"/>
  <c r="W53" i="9"/>
  <c r="V53" i="9"/>
  <c r="S53" i="9"/>
  <c r="R53" i="9"/>
  <c r="Q53" i="9"/>
  <c r="P53" i="9"/>
  <c r="M53" i="9"/>
  <c r="L53" i="9"/>
  <c r="K53" i="9"/>
  <c r="J53" i="9"/>
  <c r="G53" i="9"/>
  <c r="F53" i="9"/>
  <c r="E53" i="9"/>
  <c r="D53" i="9"/>
  <c r="Y52" i="9"/>
  <c r="X52" i="9"/>
  <c r="W52" i="9"/>
  <c r="V52" i="9"/>
  <c r="S52" i="9"/>
  <c r="R52" i="9"/>
  <c r="Q52" i="9"/>
  <c r="P52" i="9"/>
  <c r="M52" i="9"/>
  <c r="L52" i="9"/>
  <c r="K52" i="9"/>
  <c r="J52" i="9"/>
  <c r="G52" i="9"/>
  <c r="F52" i="9"/>
  <c r="E52" i="9"/>
  <c r="D52" i="9"/>
  <c r="Y51" i="9"/>
  <c r="X51" i="9"/>
  <c r="W51" i="9"/>
  <c r="V51" i="9"/>
  <c r="S51" i="9"/>
  <c r="R51" i="9"/>
  <c r="Q51" i="9"/>
  <c r="P51" i="9"/>
  <c r="M51" i="9"/>
  <c r="L51" i="9"/>
  <c r="K51" i="9"/>
  <c r="J51" i="9"/>
  <c r="G51" i="9"/>
  <c r="F51" i="9"/>
  <c r="E51" i="9"/>
  <c r="D51" i="9"/>
  <c r="Y50" i="9"/>
  <c r="X50" i="9"/>
  <c r="W50" i="9"/>
  <c r="V50" i="9"/>
  <c r="S50" i="9"/>
  <c r="R50" i="9"/>
  <c r="Q50" i="9"/>
  <c r="P50" i="9"/>
  <c r="M50" i="9"/>
  <c r="L50" i="9"/>
  <c r="K50" i="9"/>
  <c r="J50" i="9"/>
  <c r="G50" i="9"/>
  <c r="F50" i="9"/>
  <c r="E50" i="9"/>
  <c r="D50" i="9"/>
  <c r="Y49" i="9"/>
  <c r="X49" i="9"/>
  <c r="W49" i="9"/>
  <c r="V49" i="9"/>
  <c r="S49" i="9"/>
  <c r="R49" i="9"/>
  <c r="Q49" i="9"/>
  <c r="P49" i="9"/>
  <c r="M49" i="9"/>
  <c r="L49" i="9"/>
  <c r="K49" i="9"/>
  <c r="J49" i="9"/>
  <c r="G49" i="9"/>
  <c r="F49" i="9"/>
  <c r="E49" i="9"/>
  <c r="D49" i="9"/>
  <c r="Y48" i="9"/>
  <c r="X48" i="9"/>
  <c r="W48" i="9"/>
  <c r="V48" i="9"/>
  <c r="S48" i="9"/>
  <c r="R48" i="9"/>
  <c r="Q48" i="9"/>
  <c r="P48" i="9"/>
  <c r="M48" i="9"/>
  <c r="L48" i="9"/>
  <c r="K48" i="9"/>
  <c r="J48" i="9"/>
  <c r="G48" i="9"/>
  <c r="F48" i="9"/>
  <c r="E48" i="9"/>
  <c r="D48" i="9"/>
  <c r="Y47" i="9"/>
  <c r="X47" i="9"/>
  <c r="W47" i="9"/>
  <c r="V47" i="9"/>
  <c r="S47" i="9"/>
  <c r="R47" i="9"/>
  <c r="Q47" i="9"/>
  <c r="P47" i="9"/>
  <c r="M47" i="9"/>
  <c r="L47" i="9"/>
  <c r="K47" i="9"/>
  <c r="J47" i="9"/>
  <c r="G47" i="9"/>
  <c r="F47" i="9"/>
  <c r="E47" i="9"/>
  <c r="D47" i="9"/>
  <c r="M46" i="9"/>
  <c r="L46" i="9"/>
  <c r="K46" i="9"/>
  <c r="J46" i="9"/>
  <c r="G46" i="9"/>
  <c r="F46" i="9"/>
  <c r="E46" i="9"/>
  <c r="D46" i="9"/>
  <c r="Y45" i="9"/>
  <c r="X45" i="9"/>
  <c r="W45" i="9"/>
  <c r="V45" i="9"/>
  <c r="S45" i="9"/>
  <c r="R45" i="9"/>
  <c r="Q45" i="9"/>
  <c r="P45" i="9"/>
  <c r="Y44" i="9"/>
  <c r="X44" i="9"/>
  <c r="W44" i="9"/>
  <c r="V44" i="9"/>
  <c r="S44" i="9"/>
  <c r="R44" i="9"/>
  <c r="Q44" i="9"/>
  <c r="P44" i="9"/>
  <c r="M44" i="9"/>
  <c r="L44" i="9"/>
  <c r="K44" i="9"/>
  <c r="J44" i="9"/>
  <c r="G44" i="9"/>
  <c r="F44" i="9"/>
  <c r="E44" i="9"/>
  <c r="D44" i="9"/>
  <c r="Y43" i="9"/>
  <c r="X43" i="9"/>
  <c r="W43" i="9"/>
  <c r="V43" i="9"/>
  <c r="S43" i="9"/>
  <c r="R43" i="9"/>
  <c r="Q43" i="9"/>
  <c r="P43" i="9"/>
  <c r="M43" i="9"/>
  <c r="L43" i="9"/>
  <c r="K43" i="9"/>
  <c r="J43" i="9"/>
  <c r="G43" i="9"/>
  <c r="F43" i="9"/>
  <c r="E43" i="9"/>
  <c r="D43" i="9"/>
  <c r="Y42" i="9"/>
  <c r="X42" i="9"/>
  <c r="W42" i="9"/>
  <c r="V42" i="9"/>
  <c r="S42" i="9"/>
  <c r="R42" i="9"/>
  <c r="Q42" i="9"/>
  <c r="P42" i="9"/>
  <c r="M42" i="9"/>
  <c r="L42" i="9"/>
  <c r="K42" i="9"/>
  <c r="J42" i="9"/>
  <c r="G42" i="9"/>
  <c r="F42" i="9"/>
  <c r="E42" i="9"/>
  <c r="D42" i="9"/>
  <c r="M41" i="9"/>
  <c r="L41" i="9"/>
  <c r="K41" i="9"/>
  <c r="J41" i="9"/>
  <c r="G41" i="9"/>
  <c r="F41" i="9"/>
  <c r="E41" i="9"/>
  <c r="D41" i="9"/>
  <c r="M40" i="9"/>
  <c r="L40" i="9"/>
  <c r="K40" i="9"/>
  <c r="J40" i="9"/>
  <c r="G40" i="9"/>
  <c r="F40" i="9"/>
  <c r="E40" i="9"/>
  <c r="D40" i="9"/>
  <c r="Y39" i="9"/>
  <c r="X39" i="9"/>
  <c r="W39" i="9"/>
  <c r="V39" i="9"/>
  <c r="S39" i="9"/>
  <c r="R39" i="9"/>
  <c r="Q39" i="9"/>
  <c r="P39" i="9"/>
  <c r="M39" i="9"/>
  <c r="L39" i="9"/>
  <c r="K39" i="9"/>
  <c r="J39" i="9"/>
  <c r="G39" i="9"/>
  <c r="F39" i="9"/>
  <c r="E39" i="9"/>
  <c r="D39" i="9"/>
  <c r="Y38" i="9"/>
  <c r="Y69" i="9" s="1"/>
  <c r="X38" i="9"/>
  <c r="X69" i="9" s="1"/>
  <c r="W38" i="9"/>
  <c r="W69" i="9" s="1"/>
  <c r="V38" i="9"/>
  <c r="V69" i="9" s="1"/>
  <c r="S38" i="9"/>
  <c r="R38" i="9"/>
  <c r="R69" i="9" s="1"/>
  <c r="Q38" i="9"/>
  <c r="Q69" i="9" s="1"/>
  <c r="P38" i="9"/>
  <c r="M38" i="9"/>
  <c r="M69" i="9" s="1"/>
  <c r="L38" i="9"/>
  <c r="L69" i="9" s="1"/>
  <c r="K38" i="9"/>
  <c r="K69" i="9" s="1"/>
  <c r="J38" i="9"/>
  <c r="J69" i="9" s="1"/>
  <c r="G38" i="9"/>
  <c r="F38" i="9"/>
  <c r="F69" i="9" s="1"/>
  <c r="E38" i="9"/>
  <c r="E69" i="9" s="1"/>
  <c r="D38" i="9"/>
  <c r="U29" i="9"/>
  <c r="T29" i="9"/>
  <c r="S29" i="9"/>
  <c r="P29" i="9"/>
  <c r="O29" i="9"/>
  <c r="N29" i="9"/>
  <c r="I29" i="9"/>
  <c r="H29" i="9"/>
  <c r="G29" i="9"/>
  <c r="D29" i="9"/>
  <c r="C29" i="9"/>
  <c r="D76" i="9" s="1"/>
  <c r="B29" i="9"/>
  <c r="Y28" i="9"/>
  <c r="X28" i="9"/>
  <c r="W28" i="9"/>
  <c r="V28" i="9"/>
  <c r="S28" i="9"/>
  <c r="R28" i="9"/>
  <c r="Q28" i="9"/>
  <c r="P28" i="9"/>
  <c r="M28" i="9"/>
  <c r="L28" i="9"/>
  <c r="K28" i="9"/>
  <c r="J28" i="9"/>
  <c r="G28" i="9"/>
  <c r="F28" i="9"/>
  <c r="E28" i="9"/>
  <c r="D28" i="9"/>
  <c r="Y27" i="9"/>
  <c r="X27" i="9"/>
  <c r="W27" i="9"/>
  <c r="V27" i="9"/>
  <c r="S27" i="9"/>
  <c r="R27" i="9"/>
  <c r="Q27" i="9"/>
  <c r="P27" i="9"/>
  <c r="M27" i="9"/>
  <c r="L27" i="9"/>
  <c r="K27" i="9"/>
  <c r="J27" i="9"/>
  <c r="G27" i="9"/>
  <c r="F27" i="9"/>
  <c r="E27" i="9"/>
  <c r="D27" i="9"/>
  <c r="Y26" i="9"/>
  <c r="X26" i="9"/>
  <c r="W26" i="9"/>
  <c r="V26" i="9"/>
  <c r="S26" i="9"/>
  <c r="R26" i="9"/>
  <c r="Q26" i="9"/>
  <c r="P26" i="9"/>
  <c r="M26" i="9"/>
  <c r="L26" i="9"/>
  <c r="K26" i="9"/>
  <c r="J26" i="9"/>
  <c r="G26" i="9"/>
  <c r="F26" i="9"/>
  <c r="E26" i="9"/>
  <c r="D26" i="9"/>
  <c r="S25" i="9"/>
  <c r="R25" i="9"/>
  <c r="Q25" i="9"/>
  <c r="P25" i="9"/>
  <c r="M25" i="9"/>
  <c r="L25" i="9"/>
  <c r="K25" i="9"/>
  <c r="J25" i="9"/>
  <c r="G25" i="9"/>
  <c r="F25" i="9"/>
  <c r="E25" i="9"/>
  <c r="D25" i="9"/>
  <c r="Y24" i="9"/>
  <c r="X24" i="9"/>
  <c r="W24" i="9"/>
  <c r="V24" i="9"/>
  <c r="S24" i="9"/>
  <c r="R24" i="9"/>
  <c r="Q24" i="9"/>
  <c r="P24" i="9"/>
  <c r="M24" i="9"/>
  <c r="L24" i="9"/>
  <c r="K24" i="9"/>
  <c r="J24" i="9"/>
  <c r="G24" i="9"/>
  <c r="F24" i="9"/>
  <c r="E24" i="9"/>
  <c r="D24" i="9"/>
  <c r="S23" i="9"/>
  <c r="R23" i="9"/>
  <c r="Q23" i="9"/>
  <c r="P23" i="9"/>
  <c r="M23" i="9"/>
  <c r="L23" i="9"/>
  <c r="K23" i="9"/>
  <c r="J23" i="9"/>
  <c r="G23" i="9"/>
  <c r="F23" i="9"/>
  <c r="E23" i="9"/>
  <c r="D23" i="9"/>
  <c r="M22" i="9"/>
  <c r="L22" i="9"/>
  <c r="K22" i="9"/>
  <c r="J22" i="9"/>
  <c r="G22" i="9"/>
  <c r="F22" i="9"/>
  <c r="E22" i="9"/>
  <c r="D22" i="9"/>
  <c r="Y21" i="9"/>
  <c r="X21" i="9"/>
  <c r="W21" i="9"/>
  <c r="V21" i="9"/>
  <c r="S21" i="9"/>
  <c r="R21" i="9"/>
  <c r="Q21" i="9"/>
  <c r="P21" i="9"/>
  <c r="M21" i="9"/>
  <c r="L21" i="9"/>
  <c r="K21" i="9"/>
  <c r="J21" i="9"/>
  <c r="G21" i="9"/>
  <c r="F21" i="9"/>
  <c r="E21" i="9"/>
  <c r="D21" i="9"/>
  <c r="Y20" i="9"/>
  <c r="X20" i="9"/>
  <c r="W20" i="9"/>
  <c r="V20" i="9"/>
  <c r="S20" i="9"/>
  <c r="R20" i="9"/>
  <c r="Q20" i="9"/>
  <c r="P20" i="9"/>
  <c r="M20" i="9"/>
  <c r="L20" i="9"/>
  <c r="K20" i="9"/>
  <c r="J20" i="9"/>
  <c r="G20" i="9"/>
  <c r="F20" i="9"/>
  <c r="E20" i="9"/>
  <c r="D20" i="9"/>
  <c r="Y19" i="9"/>
  <c r="X19" i="9"/>
  <c r="W19" i="9"/>
  <c r="V19" i="9"/>
  <c r="S19" i="9"/>
  <c r="R19" i="9"/>
  <c r="Q19" i="9"/>
  <c r="P19" i="9"/>
  <c r="M19" i="9"/>
  <c r="L19" i="9"/>
  <c r="K19" i="9"/>
  <c r="J19" i="9"/>
  <c r="G19" i="9"/>
  <c r="F19" i="9"/>
  <c r="E19" i="9"/>
  <c r="D19" i="9"/>
  <c r="Y18" i="9"/>
  <c r="X18" i="9"/>
  <c r="W18" i="9"/>
  <c r="V18" i="9"/>
  <c r="S18" i="9"/>
  <c r="R18" i="9"/>
  <c r="Q18" i="9"/>
  <c r="P18" i="9"/>
  <c r="M18" i="9"/>
  <c r="L18" i="9"/>
  <c r="K18" i="9"/>
  <c r="J18" i="9"/>
  <c r="G18" i="9"/>
  <c r="F18" i="9"/>
  <c r="E18" i="9"/>
  <c r="D18" i="9"/>
  <c r="Y17" i="9"/>
  <c r="X17" i="9"/>
  <c r="W17" i="9"/>
  <c r="V17" i="9"/>
  <c r="S17" i="9"/>
  <c r="R17" i="9"/>
  <c r="Q17" i="9"/>
  <c r="P17" i="9"/>
  <c r="M17" i="9"/>
  <c r="L17" i="9"/>
  <c r="K17" i="9"/>
  <c r="J17" i="9"/>
  <c r="G17" i="9"/>
  <c r="F17" i="9"/>
  <c r="E17" i="9"/>
  <c r="D17" i="9"/>
  <c r="Y16" i="9"/>
  <c r="X16" i="9"/>
  <c r="W16" i="9"/>
  <c r="V16" i="9"/>
  <c r="S16" i="9"/>
  <c r="R16" i="9"/>
  <c r="Q16" i="9"/>
  <c r="P16" i="9"/>
  <c r="M16" i="9"/>
  <c r="L16" i="9"/>
  <c r="K16" i="9"/>
  <c r="J16" i="9"/>
  <c r="G16" i="9"/>
  <c r="F16" i="9"/>
  <c r="E16" i="9"/>
  <c r="D16" i="9"/>
  <c r="Y15" i="9"/>
  <c r="X15" i="9"/>
  <c r="W15" i="9"/>
  <c r="V15" i="9"/>
  <c r="S15" i="9"/>
  <c r="R15" i="9"/>
  <c r="Q15" i="9"/>
  <c r="P15" i="9"/>
  <c r="M15" i="9"/>
  <c r="L15" i="9"/>
  <c r="K15" i="9"/>
  <c r="J15" i="9"/>
  <c r="G15" i="9"/>
  <c r="F15" i="9"/>
  <c r="E15" i="9"/>
  <c r="D15" i="9"/>
  <c r="M14" i="9"/>
  <c r="L14" i="9"/>
  <c r="K14" i="9"/>
  <c r="J14" i="9"/>
  <c r="G14" i="9"/>
  <c r="F14" i="9"/>
  <c r="E14" i="9"/>
  <c r="D14" i="9"/>
  <c r="Y13" i="9"/>
  <c r="X13" i="9"/>
  <c r="W13" i="9"/>
  <c r="V13" i="9"/>
  <c r="S13" i="9"/>
  <c r="R13" i="9"/>
  <c r="Q13" i="9"/>
  <c r="P13" i="9"/>
  <c r="M13" i="9"/>
  <c r="L13" i="9"/>
  <c r="K13" i="9"/>
  <c r="J13" i="9"/>
  <c r="G13" i="9"/>
  <c r="F13" i="9"/>
  <c r="E13" i="9"/>
  <c r="D13" i="9"/>
  <c r="Y12" i="9"/>
  <c r="X12" i="9"/>
  <c r="W12" i="9"/>
  <c r="V12" i="9"/>
  <c r="S12" i="9"/>
  <c r="R12" i="9"/>
  <c r="Q12" i="9"/>
  <c r="P12" i="9"/>
  <c r="M12" i="9"/>
  <c r="L12" i="9"/>
  <c r="K12" i="9"/>
  <c r="J12" i="9"/>
  <c r="G12" i="9"/>
  <c r="F12" i="9"/>
  <c r="E12" i="9"/>
  <c r="D12" i="9"/>
  <c r="Y11" i="9"/>
  <c r="X11" i="9"/>
  <c r="W11" i="9"/>
  <c r="V11" i="9"/>
  <c r="S11" i="9"/>
  <c r="R11" i="9"/>
  <c r="Q11" i="9"/>
  <c r="P11" i="9"/>
  <c r="M11" i="9"/>
  <c r="L11" i="9"/>
  <c r="K11" i="9"/>
  <c r="J11" i="9"/>
  <c r="G11" i="9"/>
  <c r="F11" i="9"/>
  <c r="E11" i="9"/>
  <c r="D11" i="9"/>
  <c r="Y10" i="9"/>
  <c r="X10" i="9"/>
  <c r="W10" i="9"/>
  <c r="V10" i="9"/>
  <c r="S10" i="9"/>
  <c r="R10" i="9"/>
  <c r="Q10" i="9"/>
  <c r="P10" i="9"/>
  <c r="M10" i="9"/>
  <c r="L10" i="9"/>
  <c r="K10" i="9"/>
  <c r="J10" i="9"/>
  <c r="G10" i="9"/>
  <c r="F10" i="9"/>
  <c r="E10" i="9"/>
  <c r="D10" i="9"/>
  <c r="Y9" i="9"/>
  <c r="Y29" i="9" s="1"/>
  <c r="X9" i="9"/>
  <c r="X29" i="9" s="1"/>
  <c r="W9" i="9"/>
  <c r="W29" i="9" s="1"/>
  <c r="V9" i="9"/>
  <c r="V29" i="9" s="1"/>
  <c r="S9" i="9"/>
  <c r="R9" i="9"/>
  <c r="R29" i="9" s="1"/>
  <c r="Q9" i="9"/>
  <c r="Q29" i="9" s="1"/>
  <c r="P9" i="9"/>
  <c r="M9" i="9"/>
  <c r="M29" i="9" s="1"/>
  <c r="L9" i="9"/>
  <c r="L29" i="9" s="1"/>
  <c r="K9" i="9"/>
  <c r="K29" i="9" s="1"/>
  <c r="J9" i="9"/>
  <c r="J29" i="9" s="1"/>
  <c r="G9" i="9"/>
  <c r="F9" i="9"/>
  <c r="F29" i="9" s="1"/>
  <c r="E9" i="9"/>
  <c r="E29" i="9" s="1"/>
  <c r="D9" i="9"/>
  <c r="U69" i="8"/>
  <c r="T69" i="8"/>
  <c r="Q69" i="8"/>
  <c r="O69" i="8"/>
  <c r="N69" i="8"/>
  <c r="I69" i="8"/>
  <c r="H69" i="8"/>
  <c r="E69" i="8"/>
  <c r="C69" i="8"/>
  <c r="B69" i="8"/>
  <c r="Y68" i="8"/>
  <c r="X68" i="8"/>
  <c r="W68" i="8"/>
  <c r="V68" i="8"/>
  <c r="S68" i="8"/>
  <c r="R68" i="8"/>
  <c r="Q68" i="8"/>
  <c r="P68" i="8"/>
  <c r="M68" i="8"/>
  <c r="L68" i="8"/>
  <c r="K68" i="8"/>
  <c r="J68" i="8"/>
  <c r="G68" i="8"/>
  <c r="F68" i="8"/>
  <c r="E68" i="8"/>
  <c r="D68" i="8"/>
  <c r="Y67" i="8"/>
  <c r="X67" i="8"/>
  <c r="W67" i="8"/>
  <c r="V67" i="8"/>
  <c r="S67" i="8"/>
  <c r="R67" i="8"/>
  <c r="Q67" i="8"/>
  <c r="P67" i="8"/>
  <c r="M67" i="8"/>
  <c r="L67" i="8"/>
  <c r="K67" i="8"/>
  <c r="J67" i="8"/>
  <c r="G67" i="8"/>
  <c r="F67" i="8"/>
  <c r="E67" i="8"/>
  <c r="D67" i="8"/>
  <c r="Y66" i="8"/>
  <c r="X66" i="8"/>
  <c r="W66" i="8"/>
  <c r="V66" i="8"/>
  <c r="S66" i="8"/>
  <c r="R66" i="8"/>
  <c r="Q66" i="8"/>
  <c r="P66" i="8"/>
  <c r="M66" i="8"/>
  <c r="L66" i="8"/>
  <c r="K66" i="8"/>
  <c r="J66" i="8"/>
  <c r="G66" i="8"/>
  <c r="F66" i="8"/>
  <c r="E66" i="8"/>
  <c r="D66" i="8"/>
  <c r="Y65" i="8"/>
  <c r="X65" i="8"/>
  <c r="W65" i="8"/>
  <c r="V65" i="8"/>
  <c r="S65" i="8"/>
  <c r="R65" i="8"/>
  <c r="Q65" i="8"/>
  <c r="P65" i="8"/>
  <c r="M65" i="8"/>
  <c r="L65" i="8"/>
  <c r="K65" i="8"/>
  <c r="J65" i="8"/>
  <c r="G65" i="8"/>
  <c r="F65" i="8"/>
  <c r="E65" i="8"/>
  <c r="D65" i="8"/>
  <c r="Y64" i="8"/>
  <c r="X64" i="8"/>
  <c r="W64" i="8"/>
  <c r="V64" i="8"/>
  <c r="S64" i="8"/>
  <c r="R64" i="8"/>
  <c r="Q64" i="8"/>
  <c r="P64" i="8"/>
  <c r="M64" i="8"/>
  <c r="L64" i="8"/>
  <c r="K64" i="8"/>
  <c r="J64" i="8"/>
  <c r="G64" i="8"/>
  <c r="F64" i="8"/>
  <c r="E64" i="8"/>
  <c r="D64" i="8"/>
  <c r="Y63" i="8"/>
  <c r="X63" i="8"/>
  <c r="W63" i="8"/>
  <c r="V63" i="8"/>
  <c r="S63" i="8"/>
  <c r="R63" i="8"/>
  <c r="Q63" i="8"/>
  <c r="P63" i="8"/>
  <c r="M63" i="8"/>
  <c r="L63" i="8"/>
  <c r="K63" i="8"/>
  <c r="J63" i="8"/>
  <c r="G63" i="8"/>
  <c r="F63" i="8"/>
  <c r="E63" i="8"/>
  <c r="D63" i="8"/>
  <c r="Y62" i="8"/>
  <c r="X62" i="8"/>
  <c r="W62" i="8"/>
  <c r="V62" i="8"/>
  <c r="S62" i="8"/>
  <c r="R62" i="8"/>
  <c r="Q62" i="8"/>
  <c r="P62" i="8"/>
  <c r="M62" i="8"/>
  <c r="L62" i="8"/>
  <c r="K62" i="8"/>
  <c r="J62" i="8"/>
  <c r="G62" i="8"/>
  <c r="F62" i="8"/>
  <c r="E62" i="8"/>
  <c r="D62" i="8"/>
  <c r="Y61" i="8"/>
  <c r="X61" i="8"/>
  <c r="W61" i="8"/>
  <c r="V61" i="8"/>
  <c r="S61" i="8"/>
  <c r="R61" i="8"/>
  <c r="Q61" i="8"/>
  <c r="P61" i="8"/>
  <c r="M61" i="8"/>
  <c r="L61" i="8"/>
  <c r="K61" i="8"/>
  <c r="J61" i="8"/>
  <c r="G61" i="8"/>
  <c r="F61" i="8"/>
  <c r="E61" i="8"/>
  <c r="D61" i="8"/>
  <c r="Y60" i="8"/>
  <c r="X60" i="8"/>
  <c r="W60" i="8"/>
  <c r="V60" i="8"/>
  <c r="S60" i="8"/>
  <c r="R60" i="8"/>
  <c r="Q60" i="8"/>
  <c r="P60" i="8"/>
  <c r="M60" i="8"/>
  <c r="L60" i="8"/>
  <c r="K60" i="8"/>
  <c r="J60" i="8"/>
  <c r="G60" i="8"/>
  <c r="F60" i="8"/>
  <c r="E60" i="8"/>
  <c r="D60" i="8"/>
  <c r="Y59" i="8"/>
  <c r="X59" i="8"/>
  <c r="W59" i="8"/>
  <c r="V59" i="8"/>
  <c r="S59" i="8"/>
  <c r="R59" i="8"/>
  <c r="Q59" i="8"/>
  <c r="P59" i="8"/>
  <c r="M59" i="8"/>
  <c r="L59" i="8"/>
  <c r="K59" i="8"/>
  <c r="J59" i="8"/>
  <c r="G59" i="8"/>
  <c r="F59" i="8"/>
  <c r="E59" i="8"/>
  <c r="D59" i="8"/>
  <c r="Y58" i="8"/>
  <c r="X58" i="8"/>
  <c r="W58" i="8"/>
  <c r="V58" i="8"/>
  <c r="S58" i="8"/>
  <c r="R58" i="8"/>
  <c r="Q58" i="8"/>
  <c r="P58" i="8"/>
  <c r="M58" i="8"/>
  <c r="L58" i="8"/>
  <c r="K58" i="8"/>
  <c r="J58" i="8"/>
  <c r="G58" i="8"/>
  <c r="F58" i="8"/>
  <c r="E58" i="8"/>
  <c r="D58" i="8"/>
  <c r="Y57" i="8"/>
  <c r="X57" i="8"/>
  <c r="W57" i="8"/>
  <c r="V57" i="8"/>
  <c r="S57" i="8"/>
  <c r="R57" i="8"/>
  <c r="Q57" i="8"/>
  <c r="P57" i="8"/>
  <c r="M57" i="8"/>
  <c r="L57" i="8"/>
  <c r="K57" i="8"/>
  <c r="J57" i="8"/>
  <c r="G57" i="8"/>
  <c r="F57" i="8"/>
  <c r="E57" i="8"/>
  <c r="D57" i="8"/>
  <c r="Y56" i="8"/>
  <c r="X56" i="8"/>
  <c r="W56" i="8"/>
  <c r="V56" i="8"/>
  <c r="S56" i="8"/>
  <c r="R56" i="8"/>
  <c r="Q56" i="8"/>
  <c r="P56" i="8"/>
  <c r="M56" i="8"/>
  <c r="L56" i="8"/>
  <c r="K56" i="8"/>
  <c r="J56" i="8"/>
  <c r="G56" i="8"/>
  <c r="F56" i="8"/>
  <c r="E56" i="8"/>
  <c r="D56" i="8"/>
  <c r="Y55" i="8"/>
  <c r="X55" i="8"/>
  <c r="W55" i="8"/>
  <c r="V55" i="8"/>
  <c r="S55" i="8"/>
  <c r="R55" i="8"/>
  <c r="Q55" i="8"/>
  <c r="P55" i="8"/>
  <c r="M55" i="8"/>
  <c r="L55" i="8"/>
  <c r="K55" i="8"/>
  <c r="J55" i="8"/>
  <c r="G55" i="8"/>
  <c r="F55" i="8"/>
  <c r="E55" i="8"/>
  <c r="D55" i="8"/>
  <c r="Y54" i="8"/>
  <c r="X54" i="8"/>
  <c r="W54" i="8"/>
  <c r="V54" i="8"/>
  <c r="S54" i="8"/>
  <c r="R54" i="8"/>
  <c r="Q54" i="8"/>
  <c r="P54" i="8"/>
  <c r="M54" i="8"/>
  <c r="L54" i="8"/>
  <c r="K54" i="8"/>
  <c r="J54" i="8"/>
  <c r="G54" i="8"/>
  <c r="F54" i="8"/>
  <c r="E54" i="8"/>
  <c r="D54" i="8"/>
  <c r="Y53" i="8"/>
  <c r="X53" i="8"/>
  <c r="W53" i="8"/>
  <c r="V53" i="8"/>
  <c r="S53" i="8"/>
  <c r="R53" i="8"/>
  <c r="Q53" i="8"/>
  <c r="P53" i="8"/>
  <c r="M53" i="8"/>
  <c r="L53" i="8"/>
  <c r="K53" i="8"/>
  <c r="J53" i="8"/>
  <c r="G53" i="8"/>
  <c r="F53" i="8"/>
  <c r="E53" i="8"/>
  <c r="D53" i="8"/>
  <c r="Y52" i="8"/>
  <c r="X52" i="8"/>
  <c r="W52" i="8"/>
  <c r="V52" i="8"/>
  <c r="M52" i="8"/>
  <c r="L52" i="8"/>
  <c r="K52" i="8"/>
  <c r="J52" i="8"/>
  <c r="G52" i="8"/>
  <c r="F52" i="8"/>
  <c r="E52" i="8"/>
  <c r="D52" i="8"/>
  <c r="Y51" i="8"/>
  <c r="X51" i="8"/>
  <c r="W51" i="8"/>
  <c r="V51" i="8"/>
  <c r="S51" i="8"/>
  <c r="R51" i="8"/>
  <c r="Q51" i="8"/>
  <c r="P51" i="8"/>
  <c r="M51" i="8"/>
  <c r="L51" i="8"/>
  <c r="K51" i="8"/>
  <c r="J51" i="8"/>
  <c r="G51" i="8"/>
  <c r="F51" i="8"/>
  <c r="E51" i="8"/>
  <c r="D51" i="8"/>
  <c r="Y50" i="8"/>
  <c r="X50" i="8"/>
  <c r="W50" i="8"/>
  <c r="V50" i="8"/>
  <c r="S50" i="8"/>
  <c r="R50" i="8"/>
  <c r="Q50" i="8"/>
  <c r="P50" i="8"/>
  <c r="M50" i="8"/>
  <c r="L50" i="8"/>
  <c r="K50" i="8"/>
  <c r="J50" i="8"/>
  <c r="G50" i="8"/>
  <c r="F50" i="8"/>
  <c r="E50" i="8"/>
  <c r="D50" i="8"/>
  <c r="Y49" i="8"/>
  <c r="X49" i="8"/>
  <c r="W49" i="8"/>
  <c r="V49" i="8"/>
  <c r="S49" i="8"/>
  <c r="R49" i="8"/>
  <c r="Q49" i="8"/>
  <c r="P49" i="8"/>
  <c r="M49" i="8"/>
  <c r="L49" i="8"/>
  <c r="K49" i="8"/>
  <c r="J49" i="8"/>
  <c r="G49" i="8"/>
  <c r="F49" i="8"/>
  <c r="E49" i="8"/>
  <c r="D49" i="8"/>
  <c r="Y48" i="8"/>
  <c r="X48" i="8"/>
  <c r="W48" i="8"/>
  <c r="V48" i="8"/>
  <c r="S48" i="8"/>
  <c r="R48" i="8"/>
  <c r="Q48" i="8"/>
  <c r="P48" i="8"/>
  <c r="M48" i="8"/>
  <c r="L48" i="8"/>
  <c r="K48" i="8"/>
  <c r="J48" i="8"/>
  <c r="G48" i="8"/>
  <c r="F48" i="8"/>
  <c r="E48" i="8"/>
  <c r="D48" i="8"/>
  <c r="Y47" i="8"/>
  <c r="X47" i="8"/>
  <c r="W47" i="8"/>
  <c r="V47" i="8"/>
  <c r="S47" i="8"/>
  <c r="R47" i="8"/>
  <c r="Q47" i="8"/>
  <c r="P47" i="8"/>
  <c r="M47" i="8"/>
  <c r="L47" i="8"/>
  <c r="K47" i="8"/>
  <c r="J47" i="8"/>
  <c r="G47" i="8"/>
  <c r="F47" i="8"/>
  <c r="E47" i="8"/>
  <c r="D47" i="8"/>
  <c r="M46" i="8"/>
  <c r="L46" i="8"/>
  <c r="K46" i="8"/>
  <c r="J46" i="8"/>
  <c r="G46" i="8"/>
  <c r="F46" i="8"/>
  <c r="E46" i="8"/>
  <c r="D46" i="8"/>
  <c r="Y45" i="8"/>
  <c r="X45" i="8"/>
  <c r="W45" i="8"/>
  <c r="V45" i="8"/>
  <c r="S45" i="8"/>
  <c r="R45" i="8"/>
  <c r="Q45" i="8"/>
  <c r="P45" i="8"/>
  <c r="Y44" i="8"/>
  <c r="X44" i="8"/>
  <c r="W44" i="8"/>
  <c r="V44" i="8"/>
  <c r="S44" i="8"/>
  <c r="R44" i="8"/>
  <c r="Q44" i="8"/>
  <c r="P44" i="8"/>
  <c r="M44" i="8"/>
  <c r="L44" i="8"/>
  <c r="K44" i="8"/>
  <c r="J44" i="8"/>
  <c r="G44" i="8"/>
  <c r="F44" i="8"/>
  <c r="E44" i="8"/>
  <c r="D44" i="8"/>
  <c r="Y43" i="8"/>
  <c r="X43" i="8"/>
  <c r="W43" i="8"/>
  <c r="V43" i="8"/>
  <c r="S43" i="8"/>
  <c r="R43" i="8"/>
  <c r="Q43" i="8"/>
  <c r="P43" i="8"/>
  <c r="M43" i="8"/>
  <c r="L43" i="8"/>
  <c r="K43" i="8"/>
  <c r="J43" i="8"/>
  <c r="G43" i="8"/>
  <c r="F43" i="8"/>
  <c r="E43" i="8"/>
  <c r="D43" i="8"/>
  <c r="Y42" i="8"/>
  <c r="X42" i="8"/>
  <c r="W42" i="8"/>
  <c r="V42" i="8"/>
  <c r="S42" i="8"/>
  <c r="R42" i="8"/>
  <c r="Q42" i="8"/>
  <c r="P42" i="8"/>
  <c r="M42" i="8"/>
  <c r="L42" i="8"/>
  <c r="K42" i="8"/>
  <c r="J42" i="8"/>
  <c r="G42" i="8"/>
  <c r="F42" i="8"/>
  <c r="E42" i="8"/>
  <c r="D42" i="8"/>
  <c r="M41" i="8"/>
  <c r="L41" i="8"/>
  <c r="K41" i="8"/>
  <c r="J41" i="8"/>
  <c r="G41" i="8"/>
  <c r="F41" i="8"/>
  <c r="E41" i="8"/>
  <c r="D41" i="8"/>
  <c r="M40" i="8"/>
  <c r="L40" i="8"/>
  <c r="K40" i="8"/>
  <c r="J40" i="8"/>
  <c r="G40" i="8"/>
  <c r="F40" i="8"/>
  <c r="E40" i="8"/>
  <c r="D40" i="8"/>
  <c r="Y39" i="8"/>
  <c r="X39" i="8"/>
  <c r="W39" i="8"/>
  <c r="V39" i="8"/>
  <c r="S39" i="8"/>
  <c r="R39" i="8"/>
  <c r="Q39" i="8"/>
  <c r="P39" i="8"/>
  <c r="M39" i="8"/>
  <c r="L39" i="8"/>
  <c r="K39" i="8"/>
  <c r="J39" i="8"/>
  <c r="G39" i="8"/>
  <c r="F39" i="8"/>
  <c r="E39" i="8"/>
  <c r="D39" i="8"/>
  <c r="Y38" i="8"/>
  <c r="Y69" i="8" s="1"/>
  <c r="X38" i="8"/>
  <c r="X69" i="8" s="1"/>
  <c r="W38" i="8"/>
  <c r="W69" i="8" s="1"/>
  <c r="V38" i="8"/>
  <c r="V69" i="8" s="1"/>
  <c r="S38" i="8"/>
  <c r="S69" i="8" s="1"/>
  <c r="R38" i="8"/>
  <c r="R69" i="8" s="1"/>
  <c r="Q38" i="8"/>
  <c r="P38" i="8"/>
  <c r="P69" i="8" s="1"/>
  <c r="M38" i="8"/>
  <c r="M69" i="8" s="1"/>
  <c r="L38" i="8"/>
  <c r="L69" i="8" s="1"/>
  <c r="K38" i="8"/>
  <c r="K69" i="8" s="1"/>
  <c r="J38" i="8"/>
  <c r="J69" i="8" s="1"/>
  <c r="G38" i="8"/>
  <c r="G69" i="8" s="1"/>
  <c r="F38" i="8"/>
  <c r="F69" i="8" s="1"/>
  <c r="E38" i="8"/>
  <c r="D38" i="8"/>
  <c r="D69" i="8" s="1"/>
  <c r="U29" i="8"/>
  <c r="D83" i="8" s="1"/>
  <c r="T29" i="8"/>
  <c r="Q29" i="8"/>
  <c r="O29" i="8"/>
  <c r="D82" i="8" s="1"/>
  <c r="N29" i="8"/>
  <c r="I29" i="8"/>
  <c r="D77" i="8" s="1"/>
  <c r="H29" i="8"/>
  <c r="E29" i="8"/>
  <c r="C29" i="8"/>
  <c r="D76" i="8" s="1"/>
  <c r="B29" i="8"/>
  <c r="Y28" i="8"/>
  <c r="X28" i="8"/>
  <c r="W28" i="8"/>
  <c r="V28" i="8"/>
  <c r="S28" i="8"/>
  <c r="R28" i="8"/>
  <c r="Q28" i="8"/>
  <c r="P28" i="8"/>
  <c r="M28" i="8"/>
  <c r="L28" i="8"/>
  <c r="K28" i="8"/>
  <c r="J28" i="8"/>
  <c r="G28" i="8"/>
  <c r="F28" i="8"/>
  <c r="E28" i="8"/>
  <c r="D28" i="8"/>
  <c r="Y27" i="8"/>
  <c r="X27" i="8"/>
  <c r="W27" i="8"/>
  <c r="V27" i="8"/>
  <c r="S27" i="8"/>
  <c r="R27" i="8"/>
  <c r="Q27" i="8"/>
  <c r="P27" i="8"/>
  <c r="M27" i="8"/>
  <c r="L27" i="8"/>
  <c r="K27" i="8"/>
  <c r="J27" i="8"/>
  <c r="G27" i="8"/>
  <c r="F27" i="8"/>
  <c r="E27" i="8"/>
  <c r="D27" i="8"/>
  <c r="Y26" i="8"/>
  <c r="X26" i="8"/>
  <c r="W26" i="8"/>
  <c r="V26" i="8"/>
  <c r="S26" i="8"/>
  <c r="R26" i="8"/>
  <c r="Q26" i="8"/>
  <c r="P26" i="8"/>
  <c r="M26" i="8"/>
  <c r="L26" i="8"/>
  <c r="K26" i="8"/>
  <c r="J26" i="8"/>
  <c r="G26" i="8"/>
  <c r="F26" i="8"/>
  <c r="E26" i="8"/>
  <c r="D26" i="8"/>
  <c r="S25" i="8"/>
  <c r="R25" i="8"/>
  <c r="Q25" i="8"/>
  <c r="P25" i="8"/>
  <c r="M25" i="8"/>
  <c r="L25" i="8"/>
  <c r="K25" i="8"/>
  <c r="J25" i="8"/>
  <c r="G25" i="8"/>
  <c r="F25" i="8"/>
  <c r="E25" i="8"/>
  <c r="D25" i="8"/>
  <c r="Y24" i="8"/>
  <c r="X24" i="8"/>
  <c r="W24" i="8"/>
  <c r="V24" i="8"/>
  <c r="S24" i="8"/>
  <c r="R24" i="8"/>
  <c r="Q24" i="8"/>
  <c r="P24" i="8"/>
  <c r="M24" i="8"/>
  <c r="L24" i="8"/>
  <c r="K24" i="8"/>
  <c r="J24" i="8"/>
  <c r="G24" i="8"/>
  <c r="F24" i="8"/>
  <c r="E24" i="8"/>
  <c r="D24" i="8"/>
  <c r="S23" i="8"/>
  <c r="R23" i="8"/>
  <c r="Q23" i="8"/>
  <c r="P23" i="8"/>
  <c r="M23" i="8"/>
  <c r="L23" i="8"/>
  <c r="K23" i="8"/>
  <c r="J23" i="8"/>
  <c r="G23" i="8"/>
  <c r="F23" i="8"/>
  <c r="E23" i="8"/>
  <c r="D23" i="8"/>
  <c r="M22" i="8"/>
  <c r="L22" i="8"/>
  <c r="K22" i="8"/>
  <c r="J22" i="8"/>
  <c r="G22" i="8"/>
  <c r="F22" i="8"/>
  <c r="E22" i="8"/>
  <c r="D22" i="8"/>
  <c r="Y21" i="8"/>
  <c r="X21" i="8"/>
  <c r="W21" i="8"/>
  <c r="V21" i="8"/>
  <c r="S21" i="8"/>
  <c r="R21" i="8"/>
  <c r="Q21" i="8"/>
  <c r="P21" i="8"/>
  <c r="M21" i="8"/>
  <c r="L21" i="8"/>
  <c r="K21" i="8"/>
  <c r="J21" i="8"/>
  <c r="G21" i="8"/>
  <c r="F21" i="8"/>
  <c r="E21" i="8"/>
  <c r="D21" i="8"/>
  <c r="Y20" i="8"/>
  <c r="X20" i="8"/>
  <c r="W20" i="8"/>
  <c r="V20" i="8"/>
  <c r="S20" i="8"/>
  <c r="R20" i="8"/>
  <c r="Q20" i="8"/>
  <c r="P20" i="8"/>
  <c r="M20" i="8"/>
  <c r="L20" i="8"/>
  <c r="K20" i="8"/>
  <c r="J20" i="8"/>
  <c r="G20" i="8"/>
  <c r="F20" i="8"/>
  <c r="E20" i="8"/>
  <c r="D20" i="8"/>
  <c r="Y19" i="8"/>
  <c r="X19" i="8"/>
  <c r="W19" i="8"/>
  <c r="V19" i="8"/>
  <c r="S19" i="8"/>
  <c r="R19" i="8"/>
  <c r="Q19" i="8"/>
  <c r="P19" i="8"/>
  <c r="M19" i="8"/>
  <c r="L19" i="8"/>
  <c r="K19" i="8"/>
  <c r="J19" i="8"/>
  <c r="G19" i="8"/>
  <c r="F19" i="8"/>
  <c r="E19" i="8"/>
  <c r="D19" i="8"/>
  <c r="Y18" i="8"/>
  <c r="X18" i="8"/>
  <c r="W18" i="8"/>
  <c r="V18" i="8"/>
  <c r="S18" i="8"/>
  <c r="R18" i="8"/>
  <c r="Q18" i="8"/>
  <c r="P18" i="8"/>
  <c r="M18" i="8"/>
  <c r="L18" i="8"/>
  <c r="K18" i="8"/>
  <c r="J18" i="8"/>
  <c r="G18" i="8"/>
  <c r="F18" i="8"/>
  <c r="E18" i="8"/>
  <c r="D18" i="8"/>
  <c r="Y17" i="8"/>
  <c r="X17" i="8"/>
  <c r="W17" i="8"/>
  <c r="V17" i="8"/>
  <c r="S17" i="8"/>
  <c r="R17" i="8"/>
  <c r="Q17" i="8"/>
  <c r="P17" i="8"/>
  <c r="M17" i="8"/>
  <c r="L17" i="8"/>
  <c r="K17" i="8"/>
  <c r="J17" i="8"/>
  <c r="G17" i="8"/>
  <c r="F17" i="8"/>
  <c r="E17" i="8"/>
  <c r="D17" i="8"/>
  <c r="Y16" i="8"/>
  <c r="X16" i="8"/>
  <c r="W16" i="8"/>
  <c r="V16" i="8"/>
  <c r="S16" i="8"/>
  <c r="R16" i="8"/>
  <c r="Q16" i="8"/>
  <c r="P16" i="8"/>
  <c r="M16" i="8"/>
  <c r="L16" i="8"/>
  <c r="K16" i="8"/>
  <c r="J16" i="8"/>
  <c r="G16" i="8"/>
  <c r="F16" i="8"/>
  <c r="E16" i="8"/>
  <c r="D16" i="8"/>
  <c r="Y15" i="8"/>
  <c r="X15" i="8"/>
  <c r="W15" i="8"/>
  <c r="V15" i="8"/>
  <c r="S15" i="8"/>
  <c r="R15" i="8"/>
  <c r="Q15" i="8"/>
  <c r="P15" i="8"/>
  <c r="M15" i="8"/>
  <c r="L15" i="8"/>
  <c r="K15" i="8"/>
  <c r="J15" i="8"/>
  <c r="G15" i="8"/>
  <c r="F15" i="8"/>
  <c r="E15" i="8"/>
  <c r="D15" i="8"/>
  <c r="M14" i="8"/>
  <c r="L14" i="8"/>
  <c r="K14" i="8"/>
  <c r="J14" i="8"/>
  <c r="G14" i="8"/>
  <c r="F14" i="8"/>
  <c r="E14" i="8"/>
  <c r="D14" i="8"/>
  <c r="Y13" i="8"/>
  <c r="X13" i="8"/>
  <c r="W13" i="8"/>
  <c r="V13" i="8"/>
  <c r="S13" i="8"/>
  <c r="R13" i="8"/>
  <c r="Q13" i="8"/>
  <c r="P13" i="8"/>
  <c r="M13" i="8"/>
  <c r="L13" i="8"/>
  <c r="K13" i="8"/>
  <c r="J13" i="8"/>
  <c r="G13" i="8"/>
  <c r="F13" i="8"/>
  <c r="E13" i="8"/>
  <c r="D13" i="8"/>
  <c r="Y12" i="8"/>
  <c r="X12" i="8"/>
  <c r="W12" i="8"/>
  <c r="V12" i="8"/>
  <c r="S12" i="8"/>
  <c r="R12" i="8"/>
  <c r="Q12" i="8"/>
  <c r="P12" i="8"/>
  <c r="M12" i="8"/>
  <c r="L12" i="8"/>
  <c r="K12" i="8"/>
  <c r="J12" i="8"/>
  <c r="G12" i="8"/>
  <c r="F12" i="8"/>
  <c r="E12" i="8"/>
  <c r="D12" i="8"/>
  <c r="Y11" i="8"/>
  <c r="X11" i="8"/>
  <c r="W11" i="8"/>
  <c r="V11" i="8"/>
  <c r="S11" i="8"/>
  <c r="R11" i="8"/>
  <c r="Q11" i="8"/>
  <c r="P11" i="8"/>
  <c r="M11" i="8"/>
  <c r="L11" i="8"/>
  <c r="K11" i="8"/>
  <c r="J11" i="8"/>
  <c r="G11" i="8"/>
  <c r="F11" i="8"/>
  <c r="E11" i="8"/>
  <c r="D11" i="8"/>
  <c r="Y10" i="8"/>
  <c r="X10" i="8"/>
  <c r="W10" i="8"/>
  <c r="V10" i="8"/>
  <c r="M10" i="8"/>
  <c r="L10" i="8"/>
  <c r="K10" i="8"/>
  <c r="J10" i="8"/>
  <c r="G10" i="8"/>
  <c r="F10" i="8"/>
  <c r="E10" i="8"/>
  <c r="D10" i="8"/>
  <c r="Y9" i="8"/>
  <c r="Y29" i="8" s="1"/>
  <c r="X9" i="8"/>
  <c r="X29" i="8" s="1"/>
  <c r="W9" i="8"/>
  <c r="W29" i="8" s="1"/>
  <c r="V9" i="8"/>
  <c r="V29" i="8" s="1"/>
  <c r="S9" i="8"/>
  <c r="S29" i="8" s="1"/>
  <c r="R9" i="8"/>
  <c r="R29" i="8" s="1"/>
  <c r="Q9" i="8"/>
  <c r="P9" i="8"/>
  <c r="P29" i="8" s="1"/>
  <c r="M9" i="8"/>
  <c r="M29" i="8" s="1"/>
  <c r="L9" i="8"/>
  <c r="L29" i="8" s="1"/>
  <c r="K9" i="8"/>
  <c r="K29" i="8" s="1"/>
  <c r="J9" i="8"/>
  <c r="J29" i="8" s="1"/>
  <c r="G9" i="8"/>
  <c r="G29" i="8" s="1"/>
  <c r="F9" i="8"/>
  <c r="F29" i="8" s="1"/>
  <c r="E9" i="8"/>
  <c r="D9" i="8"/>
  <c r="D29" i="8" s="1"/>
  <c r="H76" i="12" l="1"/>
  <c r="F76" i="12"/>
  <c r="G76" i="12"/>
  <c r="E76" i="12"/>
  <c r="H76" i="11"/>
  <c r="E76" i="11"/>
  <c r="G76" i="11"/>
  <c r="F76" i="11"/>
  <c r="H76" i="10"/>
  <c r="E76" i="10"/>
  <c r="G76" i="10"/>
  <c r="F76" i="10"/>
  <c r="H76" i="9"/>
  <c r="G76" i="9"/>
  <c r="F76" i="9"/>
  <c r="E76" i="9"/>
  <c r="F76" i="8"/>
  <c r="G76" i="8"/>
  <c r="E76" i="8"/>
  <c r="H76" i="8"/>
  <c r="G83" i="8"/>
  <c r="F83" i="8"/>
  <c r="E83" i="8"/>
  <c r="H83" i="8"/>
  <c r="E77" i="8"/>
  <c r="F77" i="8"/>
  <c r="H77" i="8"/>
  <c r="G77" i="8"/>
  <c r="H82" i="8"/>
  <c r="E82" i="8"/>
  <c r="G82" i="8"/>
  <c r="F82" i="8"/>
</calcChain>
</file>

<file path=xl/sharedStrings.xml><?xml version="1.0" encoding="utf-8"?>
<sst xmlns="http://schemas.openxmlformats.org/spreadsheetml/2006/main" count="823" uniqueCount="165">
  <si>
    <t>Pricing Tiers</t>
  </si>
  <si>
    <t xml:space="preserve">Libraries will be charged a 5% admin fee if they are new participants in the </t>
  </si>
  <si>
    <t>4-Year colleges with FTEs of 1-5,000</t>
  </si>
  <si>
    <t># of Participant Libraries</t>
  </si>
  <si>
    <t>Up to 15</t>
  </si>
  <si>
    <t>16-30</t>
  </si>
  <si>
    <t>31-45</t>
  </si>
  <si>
    <t>46+</t>
  </si>
  <si>
    <t>Level A</t>
  </si>
  <si>
    <t>2-Year colleges with FTEs of 1-10,000</t>
  </si>
  <si>
    <t>Discount</t>
  </si>
  <si>
    <t>4-Year colleges with FTEs of 5001-15,000</t>
  </si>
  <si>
    <t>Level B</t>
  </si>
  <si>
    <t>2-Year colleges with FTEs of 10,000+</t>
  </si>
  <si>
    <t>Oxford</t>
  </si>
  <si>
    <t>Anthropology</t>
  </si>
  <si>
    <t>Level C</t>
  </si>
  <si>
    <t>4-Year colleges with FTEs of 15,001-25,000</t>
  </si>
  <si>
    <t>British Academy</t>
  </si>
  <si>
    <t>Archaeology</t>
  </si>
  <si>
    <t>Level D</t>
  </si>
  <si>
    <t>4-Year colleges with FTEs of 25,001-35,000</t>
  </si>
  <si>
    <t>Cairo</t>
  </si>
  <si>
    <t>Biology</t>
  </si>
  <si>
    <t>Level E</t>
  </si>
  <si>
    <t>4-Year colleges with FTEs of 35,000+</t>
  </si>
  <si>
    <t>California</t>
  </si>
  <si>
    <t>Business and Management</t>
  </si>
  <si>
    <t>Chicago</t>
  </si>
  <si>
    <t>Classical Studies</t>
  </si>
  <si>
    <t>Edinburgh</t>
  </si>
  <si>
    <t>Computer Science</t>
  </si>
  <si>
    <t>Florida</t>
  </si>
  <si>
    <t>Economics and Finance</t>
  </si>
  <si>
    <t>Fordham</t>
  </si>
  <si>
    <t>Education</t>
  </si>
  <si>
    <t>Hong Kong</t>
  </si>
  <si>
    <t>Environmental Science</t>
  </si>
  <si>
    <t>Kentucky</t>
  </si>
  <si>
    <t>Film, Television, &amp; Radio</t>
  </si>
  <si>
    <t>Liverpool</t>
  </si>
  <si>
    <t>History</t>
  </si>
  <si>
    <t>Manchester</t>
  </si>
  <si>
    <t>Information Science</t>
  </si>
  <si>
    <t>Mississippi</t>
  </si>
  <si>
    <t>Law</t>
  </si>
  <si>
    <t>MIT</t>
  </si>
  <si>
    <t>Linguistics</t>
  </si>
  <si>
    <t>North Carolina</t>
  </si>
  <si>
    <t>Literature</t>
  </si>
  <si>
    <t>Mathematics</t>
  </si>
  <si>
    <t>Stanford</t>
  </si>
  <si>
    <t>Music</t>
  </si>
  <si>
    <t>Yale</t>
  </si>
  <si>
    <t>Neuroscience</t>
  </si>
  <si>
    <t>Palliative Care</t>
  </si>
  <si>
    <t>Philosophy</t>
  </si>
  <si>
    <t>Physics</t>
  </si>
  <si>
    <t>Political Science</t>
  </si>
  <si>
    <t>Psychology</t>
  </si>
  <si>
    <t>Public Health &amp; Epidemiology</t>
  </si>
  <si>
    <t>Religion</t>
  </si>
  <si>
    <t>Social Work</t>
  </si>
  <si>
    <t>Society &amp; Culture</t>
  </si>
  <si>
    <t>Sociology</t>
  </si>
  <si>
    <t>Step #</t>
  </si>
  <si>
    <t>Instructions</t>
  </si>
  <si>
    <t>1.</t>
  </si>
  <si>
    <t>Determine the correct pricing tier Level for your institution.</t>
  </si>
  <si>
    <t>2.</t>
  </si>
  <si>
    <t>Select the appropriate Level tab in this spreadsheet.</t>
  </si>
  <si>
    <t>3.</t>
  </si>
  <si>
    <t xml:space="preserve">Determine the collections of interest: </t>
  </si>
  <si>
    <t xml:space="preserve">     a. by press and year</t>
  </si>
  <si>
    <t xml:space="preserve">     b. by discipline and year</t>
  </si>
  <si>
    <t>4.</t>
  </si>
  <si>
    <t>Determine the % off list price that your institution will be able to pay for each collection.</t>
  </si>
  <si>
    <t xml:space="preserve">  (Remember that the final % discount depends on the number of participants.)</t>
  </si>
  <si>
    <t>5.</t>
  </si>
  <si>
    <t>collection of interest by completing the form at:</t>
  </si>
  <si>
    <t>LYRASIS will determine the final discount levels available and confirm all orders</t>
  </si>
  <si>
    <t>the group, and a 4% administrative fee will be applied to orders from returning participants.</t>
  </si>
  <si>
    <t xml:space="preserve">In preparation for final orders, please review the group LYRASIS/ARL license at: </t>
  </si>
  <si>
    <t>http://bit.ly/Tt0RHt</t>
  </si>
  <si>
    <t>and be prepared to agree to abide by the terms at the point of order.</t>
  </si>
  <si>
    <t>University Press Scholarship Online - Level A    (4-Year colleges with FTEs of 1-5,000; 2-Year colleges with FTEs of 1-10,000; K-12 Libraries)</t>
  </si>
  <si>
    <t>Pick Your Collections by Press</t>
  </si>
  <si>
    <t>Up to 15 Libraries</t>
  </si>
  <si>
    <t>15-30 Libraries</t>
  </si>
  <si>
    <t>31-45 Libraries</t>
  </si>
  <si>
    <t>46+ Libraries</t>
  </si>
  <si>
    <t>16-30 Libraries</t>
  </si>
  <si>
    <t>Press</t>
  </si>
  <si>
    <t>Title Count 2015</t>
  </si>
  <si>
    <t>Level A List Price</t>
  </si>
  <si>
    <t>Title Count 2014</t>
  </si>
  <si>
    <t>Title Count 2013</t>
  </si>
  <si>
    <t>Oxford University Press</t>
  </si>
  <si>
    <t>British Academy Press</t>
  </si>
  <si>
    <t>Fordham University Press</t>
  </si>
  <si>
    <t>The American University in Cairo Press</t>
  </si>
  <si>
    <t>Hong Kong University Press</t>
  </si>
  <si>
    <t>University Press of Florida</t>
  </si>
  <si>
    <t>University of California Press</t>
  </si>
  <si>
    <t>Edinburgh University Press</t>
  </si>
  <si>
    <t>Policy Press</t>
  </si>
  <si>
    <t>Liverpool University Press</t>
  </si>
  <si>
    <t>Manchester University Press</t>
  </si>
  <si>
    <t>University of Mississippi Press</t>
  </si>
  <si>
    <t>MIT University Press</t>
  </si>
  <si>
    <t>University of North Carolina Press</t>
  </si>
  <si>
    <t>The University Press of Kentucky</t>
  </si>
  <si>
    <t>The University of Chicago Press</t>
  </si>
  <si>
    <t>Stanford University Press</t>
  </si>
  <si>
    <t>Yale University Press</t>
  </si>
  <si>
    <t>TOTAL</t>
  </si>
  <si>
    <t>Pick Your Collections by Subject</t>
  </si>
  <si>
    <t>Module</t>
  </si>
  <si>
    <t>Purchase Annual Complete Collections - All Presses and All Subjects</t>
  </si>
  <si>
    <t>Complete 2015 Collection</t>
  </si>
  <si>
    <t>Complete 2014 Collection</t>
  </si>
  <si>
    <t>Complete 2013 Collection</t>
  </si>
  <si>
    <t>University Press Scholarship Online - Level B    (4-Year colleges with FTEs of 5001-15,000; 2-Year colleges with FTEs of 10,000+)</t>
  </si>
  <si>
    <t>Level B List Price</t>
  </si>
  <si>
    <t>University Press Scholarship Online - Level C    (4-Year colleges with FTEs of 15,000-25,000)</t>
  </si>
  <si>
    <t>Level C List Price</t>
  </si>
  <si>
    <t>University Press Scholarship Online - Level D    (4-Year colleges with FTEs of 25,001-35,000)</t>
  </si>
  <si>
    <t>Level D List Price</t>
  </si>
  <si>
    <t>University Press Scholarship Online - Level E    (4-Year colleges with FTEs of 35,001+)</t>
  </si>
  <si>
    <t>Level E List Price</t>
  </si>
  <si>
    <t xml:space="preserve">Libraries can purchase any combination of 20 publishers or </t>
  </si>
  <si>
    <t>20 Participating Publishers as of 11/2015</t>
  </si>
  <si>
    <t>Columbia</t>
  </si>
  <si>
    <t>Minnesota</t>
  </si>
  <si>
    <t>Architecture</t>
  </si>
  <si>
    <t>Art</t>
  </si>
  <si>
    <t>Earth Sciences and Geography</t>
  </si>
  <si>
    <t xml:space="preserve">2016 and 2015 Uploads (Pick Your Press or Pick your Subject) </t>
  </si>
  <si>
    <t xml:space="preserve">2014 and 2013 Uploads (Pick Your Press or Pick your Subject) </t>
  </si>
  <si>
    <t>Full 2014 or 2013 Uploads (all presses, all subjects)</t>
  </si>
  <si>
    <t>2016 Uploads (January, May, and September 2015)</t>
  </si>
  <si>
    <t>2015 Uploads (New Launches, January, May, and September 2015)</t>
  </si>
  <si>
    <t>2014 Uploads (New Launches, January, May, and September 2014)</t>
  </si>
  <si>
    <t>2013 Uploads (New Launches, January, May, September, and December 2013)</t>
  </si>
  <si>
    <t>Title Count 2016</t>
  </si>
  <si>
    <t>Columbia University Press</t>
  </si>
  <si>
    <t>The University of Minnesota Press</t>
  </si>
  <si>
    <t>(see lower complete 2016 collection pricing below in row 76)</t>
  </si>
  <si>
    <t>(see lower complete 2015 collection pricing below in row 77)</t>
  </si>
  <si>
    <t>(see lower complete 2014 collection pricing below in row 82)</t>
  </si>
  <si>
    <t>(see lower complete 2013 collection pricing below in row 83)</t>
  </si>
  <si>
    <t>Complete 2016 Collection</t>
  </si>
  <si>
    <t>2016 Uploads (January, May, and September 2016)</t>
  </si>
  <si>
    <t>2014 Uploads (New Launches, January, May, September 2014)</t>
  </si>
  <si>
    <t>ARL/LYRASIS DISCOUNT OFFERS Through Feb. 26, 2016</t>
  </si>
  <si>
    <t>Full 2016 or 2015 Uploads (all presses, all subjects)</t>
  </si>
  <si>
    <t>31 Subjects</t>
  </si>
  <si>
    <t>31 subjects,  by year of online release, from 2013 through 2016.</t>
  </si>
  <si>
    <t xml:space="preserve">     c. a complete annual collection (2013, 2014, 2015, or 2016)</t>
  </si>
  <si>
    <t>https://www.surveymonkey.com/r/UPSO2016</t>
  </si>
  <si>
    <t>Complete Title List for UPSO</t>
  </si>
  <si>
    <t>http://www.universitypressscholarship.com/fileasset/UPSO_Alltitles.xls</t>
  </si>
  <si>
    <r>
      <t xml:space="preserve">by </t>
    </r>
    <r>
      <rPr>
        <b/>
        <sz val="11"/>
        <rFont val="Calibri"/>
        <family val="2"/>
        <scheme val="minor"/>
      </rPr>
      <t>March 15, 2016</t>
    </r>
    <r>
      <rPr>
        <sz val="11"/>
        <rFont val="Calibri"/>
        <family val="2"/>
        <scheme val="minor"/>
      </rPr>
      <t>.</t>
    </r>
    <r>
      <rPr>
        <b/>
        <sz val="11"/>
        <rFont val="Calibri"/>
        <family val="2"/>
        <scheme val="minor"/>
      </rPr>
      <t xml:space="preserve"> A 5% administrative fee will be applied to orders from libraries new to</t>
    </r>
  </si>
  <si>
    <t>ARL/LYRASIS group license, and a 4% admin fee if they purchased content
under the terms of the group license for UPSO previously.</t>
  </si>
  <si>
    <r>
      <t xml:space="preserve">Let LYRASIS know </t>
    </r>
    <r>
      <rPr>
        <b/>
        <sz val="11"/>
        <color theme="1"/>
        <rFont val="Calibri"/>
        <family val="2"/>
        <scheme val="minor"/>
      </rPr>
      <t>by February 26, 2016</t>
    </r>
    <r>
      <rPr>
        <sz val="11"/>
        <color theme="1"/>
        <rFont val="Calibri"/>
        <family val="2"/>
        <scheme val="minor"/>
      </rPr>
      <t xml:space="preserve"> the </t>
    </r>
    <r>
      <rPr>
        <b/>
        <sz val="11"/>
        <color theme="1"/>
        <rFont val="Calibri"/>
        <family val="2"/>
        <scheme val="minor"/>
      </rPr>
      <t>% off list price</t>
    </r>
    <r>
      <rPr>
        <sz val="11"/>
        <color theme="1"/>
        <rFont val="Calibri"/>
        <family val="2"/>
        <scheme val="minor"/>
      </rPr>
      <t xml:space="preserve"> your institution will pay for each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</si>
</sst>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5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4" borderId="1" xfId="0" applyFill="1" applyBorder="1"/>
    <xf numFmtId="0" fontId="0" fillId="4" borderId="3" xfId="0" applyFill="1" applyBorder="1"/>
    <xf numFmtId="0" fontId="2" fillId="6" borderId="10" xfId="0" applyFont="1" applyFill="1" applyBorder="1" applyAlignment="1">
      <alignment horizontal="left"/>
    </xf>
    <xf numFmtId="0" fontId="0" fillId="7" borderId="3" xfId="0" applyFill="1" applyBorder="1"/>
    <xf numFmtId="0" fontId="2" fillId="0" borderId="11" xfId="0" applyFont="1" applyBorder="1"/>
    <xf numFmtId="49" fontId="2" fillId="8" borderId="12" xfId="0" applyNumberFormat="1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0" fontId="0" fillId="7" borderId="6" xfId="0" applyFill="1" applyBorder="1"/>
    <xf numFmtId="0" fontId="2" fillId="0" borderId="16" xfId="0" applyFont="1" applyBorder="1"/>
    <xf numFmtId="9" fontId="0" fillId="8" borderId="17" xfId="0" applyNumberFormat="1" applyFont="1" applyFill="1" applyBorder="1" applyAlignment="1">
      <alignment horizontal="center"/>
    </xf>
    <xf numFmtId="9" fontId="0" fillId="8" borderId="18" xfId="0" applyNumberFormat="1" applyFont="1" applyFill="1" applyBorder="1" applyAlignment="1">
      <alignment horizontal="center"/>
    </xf>
    <xf numFmtId="9" fontId="0" fillId="8" borderId="19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0" fillId="0" borderId="21" xfId="0" applyBorder="1"/>
    <xf numFmtId="0" fontId="0" fillId="0" borderId="13" xfId="0" applyFont="1" applyFill="1" applyBorder="1" applyAlignment="1">
      <alignment horizontal="left" wrapText="1"/>
    </xf>
    <xf numFmtId="0" fontId="2" fillId="6" borderId="20" xfId="0" applyFont="1" applyFill="1" applyBorder="1" applyAlignment="1">
      <alignment horizontal="left"/>
    </xf>
    <xf numFmtId="0" fontId="0" fillId="7" borderId="9" xfId="0" applyFill="1" applyBorder="1"/>
    <xf numFmtId="0" fontId="0" fillId="0" borderId="22" xfId="0" applyFont="1" applyFill="1" applyBorder="1" applyAlignment="1">
      <alignment horizontal="left" wrapText="1"/>
    </xf>
    <xf numFmtId="0" fontId="4" fillId="9" borderId="23" xfId="0" applyNumberFormat="1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4" fillId="9" borderId="25" xfId="0" applyFont="1" applyFill="1" applyBorder="1" applyAlignment="1">
      <alignment horizontal="center"/>
    </xf>
    <xf numFmtId="0" fontId="0" fillId="0" borderId="26" xfId="0" applyBorder="1"/>
    <xf numFmtId="0" fontId="0" fillId="0" borderId="22" xfId="0" applyBorder="1" applyAlignment="1">
      <alignment horizontal="left" wrapText="1"/>
    </xf>
    <xf numFmtId="9" fontId="5" fillId="9" borderId="17" xfId="0" applyNumberFormat="1" applyFont="1" applyFill="1" applyBorder="1" applyAlignment="1">
      <alignment horizontal="center"/>
    </xf>
    <xf numFmtId="9" fontId="5" fillId="9" borderId="18" xfId="0" applyNumberFormat="1" applyFont="1" applyFill="1" applyBorder="1" applyAlignment="1">
      <alignment horizontal="center"/>
    </xf>
    <xf numFmtId="9" fontId="5" fillId="9" borderId="19" xfId="0" applyNumberFormat="1" applyFont="1" applyFill="1" applyBorder="1" applyAlignment="1">
      <alignment horizontal="center"/>
    </xf>
    <xf numFmtId="0" fontId="0" fillId="4" borderId="4" xfId="0" applyFill="1" applyBorder="1"/>
    <xf numFmtId="0" fontId="0" fillId="4" borderId="6" xfId="0" applyFill="1" applyBorder="1"/>
    <xf numFmtId="49" fontId="2" fillId="12" borderId="23" xfId="0" applyNumberFormat="1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2" fillId="12" borderId="25" xfId="0" applyFont="1" applyFill="1" applyBorder="1" applyAlignment="1">
      <alignment horizontal="center"/>
    </xf>
    <xf numFmtId="9" fontId="0" fillId="12" borderId="17" xfId="0" applyNumberFormat="1" applyFont="1" applyFill="1" applyBorder="1" applyAlignment="1">
      <alignment horizontal="center"/>
    </xf>
    <xf numFmtId="9" fontId="0" fillId="12" borderId="18" xfId="0" applyNumberFormat="1" applyFont="1" applyFill="1" applyBorder="1" applyAlignment="1">
      <alignment horizontal="center"/>
    </xf>
    <xf numFmtId="9" fontId="0" fillId="12" borderId="19" xfId="0" applyNumberFormat="1" applyFont="1" applyFill="1" applyBorder="1" applyAlignment="1">
      <alignment horizontal="center"/>
    </xf>
    <xf numFmtId="0" fontId="2" fillId="0" borderId="0" xfId="0" applyFont="1"/>
    <xf numFmtId="49" fontId="2" fillId="13" borderId="23" xfId="0" applyNumberFormat="1" applyFont="1" applyFill="1" applyBorder="1" applyAlignment="1">
      <alignment horizontal="center"/>
    </xf>
    <xf numFmtId="0" fontId="2" fillId="13" borderId="24" xfId="0" applyFont="1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9" fontId="0" fillId="13" borderId="17" xfId="0" applyNumberFormat="1" applyFont="1" applyFill="1" applyBorder="1" applyAlignment="1">
      <alignment horizontal="center"/>
    </xf>
    <xf numFmtId="9" fontId="0" fillId="13" borderId="18" xfId="0" applyNumberFormat="1" applyFont="1" applyFill="1" applyBorder="1" applyAlignment="1">
      <alignment horizontal="center"/>
    </xf>
    <xf numFmtId="9" fontId="0" fillId="13" borderId="19" xfId="0" applyNumberFormat="1" applyFont="1" applyFill="1" applyBorder="1" applyAlignment="1">
      <alignment horizontal="center"/>
    </xf>
    <xf numFmtId="0" fontId="0" fillId="0" borderId="22" xfId="0" applyBorder="1"/>
    <xf numFmtId="0" fontId="6" fillId="0" borderId="0" xfId="0" applyFont="1"/>
    <xf numFmtId="0" fontId="2" fillId="3" borderId="7" xfId="0" applyFont="1" applyFill="1" applyBorder="1" applyAlignment="1">
      <alignment horizontal="center"/>
    </xf>
    <xf numFmtId="0" fontId="0" fillId="14" borderId="29" xfId="0" applyFill="1" applyBorder="1"/>
    <xf numFmtId="0" fontId="8" fillId="14" borderId="29" xfId="2" applyFont="1" applyFill="1" applyBorder="1" applyAlignment="1">
      <alignment horizontal="center"/>
    </xf>
    <xf numFmtId="0" fontId="5" fillId="14" borderId="29" xfId="2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9" fillId="0" borderId="10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9" fillId="0" borderId="15" xfId="0" applyFont="1" applyFill="1" applyBorder="1" applyAlignment="1">
      <alignment wrapText="1"/>
    </xf>
    <xf numFmtId="0" fontId="0" fillId="2" borderId="20" xfId="0" applyFill="1" applyBorder="1"/>
    <xf numFmtId="0" fontId="0" fillId="9" borderId="32" xfId="0" applyNumberFormat="1" applyFill="1" applyBorder="1" applyAlignment="1">
      <alignment wrapText="1"/>
    </xf>
    <xf numFmtId="0" fontId="0" fillId="9" borderId="34" xfId="0" applyNumberFormat="1" applyFill="1" applyBorder="1" applyAlignment="1">
      <alignment wrapText="1"/>
    </xf>
    <xf numFmtId="49" fontId="0" fillId="9" borderId="36" xfId="0" applyNumberFormat="1" applyFill="1" applyBorder="1" applyAlignment="1">
      <alignment horizontal="center" wrapText="1"/>
    </xf>
    <xf numFmtId="49" fontId="0" fillId="9" borderId="22" xfId="0" applyNumberFormat="1" applyFill="1" applyBorder="1" applyAlignment="1">
      <alignment horizontal="center" wrapText="1"/>
    </xf>
    <xf numFmtId="49" fontId="0" fillId="9" borderId="26" xfId="0" applyNumberFormat="1" applyFill="1" applyBorder="1" applyAlignment="1">
      <alignment horizontal="center" wrapText="1"/>
    </xf>
    <xf numFmtId="0" fontId="0" fillId="5" borderId="32" xfId="0" applyNumberFormat="1" applyFill="1" applyBorder="1" applyAlignment="1">
      <alignment wrapText="1"/>
    </xf>
    <xf numFmtId="0" fontId="0" fillId="5" borderId="34" xfId="0" applyNumberFormat="1" applyFill="1" applyBorder="1" applyAlignment="1">
      <alignment wrapText="1"/>
    </xf>
    <xf numFmtId="49" fontId="0" fillId="5" borderId="36" xfId="0" applyNumberFormat="1" applyFill="1" applyBorder="1" applyAlignment="1">
      <alignment horizontal="center" wrapText="1"/>
    </xf>
    <xf numFmtId="49" fontId="0" fillId="5" borderId="22" xfId="0" applyNumberFormat="1" applyFill="1" applyBorder="1" applyAlignment="1">
      <alignment horizontal="center" wrapText="1"/>
    </xf>
    <xf numFmtId="49" fontId="0" fillId="5" borderId="26" xfId="0" applyNumberFormat="1" applyFill="1" applyBorder="1" applyAlignment="1">
      <alignment horizontal="center" wrapText="1"/>
    </xf>
    <xf numFmtId="49" fontId="0" fillId="8" borderId="36" xfId="0" applyNumberFormat="1" applyFill="1" applyBorder="1" applyAlignment="1">
      <alignment horizontal="center" wrapText="1"/>
    </xf>
    <xf numFmtId="0" fontId="0" fillId="8" borderId="22" xfId="0" applyNumberFormat="1" applyFill="1" applyBorder="1" applyAlignment="1">
      <alignment horizontal="center" wrapText="1"/>
    </xf>
    <xf numFmtId="0" fontId="0" fillId="8" borderId="37" xfId="0" applyNumberFormat="1" applyFill="1" applyBorder="1" applyAlignment="1">
      <alignment horizontal="center" wrapText="1"/>
    </xf>
    <xf numFmtId="0" fontId="0" fillId="0" borderId="0" xfId="0" applyNumberFormat="1" applyAlignment="1">
      <alignment wrapText="1"/>
    </xf>
    <xf numFmtId="0" fontId="2" fillId="3" borderId="38" xfId="0" applyFont="1" applyFill="1" applyBorder="1" applyAlignment="1">
      <alignment horizontal="center"/>
    </xf>
    <xf numFmtId="0" fontId="2" fillId="9" borderId="39" xfId="0" applyFont="1" applyFill="1" applyBorder="1" applyAlignment="1">
      <alignment horizontal="center" wrapText="1"/>
    </xf>
    <xf numFmtId="164" fontId="2" fillId="9" borderId="40" xfId="0" applyNumberFormat="1" applyFont="1" applyFill="1" applyBorder="1" applyAlignment="1">
      <alignment horizontal="center" wrapText="1"/>
    </xf>
    <xf numFmtId="9" fontId="2" fillId="9" borderId="41" xfId="0" applyNumberFormat="1" applyFont="1" applyFill="1" applyBorder="1" applyAlignment="1">
      <alignment horizontal="center" wrapText="1"/>
    </xf>
    <xf numFmtId="9" fontId="2" fillId="9" borderId="42" xfId="0" applyNumberFormat="1" applyFont="1" applyFill="1" applyBorder="1" applyAlignment="1">
      <alignment horizontal="center" wrapText="1"/>
    </xf>
    <xf numFmtId="9" fontId="2" fillId="9" borderId="40" xfId="0" applyNumberFormat="1" applyFont="1" applyFill="1" applyBorder="1" applyAlignment="1">
      <alignment horizontal="center" wrapText="1"/>
    </xf>
    <xf numFmtId="0" fontId="2" fillId="5" borderId="39" xfId="0" applyFont="1" applyFill="1" applyBorder="1" applyAlignment="1">
      <alignment horizontal="center" wrapText="1"/>
    </xf>
    <xf numFmtId="0" fontId="2" fillId="5" borderId="40" xfId="0" applyFont="1" applyFill="1" applyBorder="1" applyAlignment="1">
      <alignment horizontal="center" wrapText="1"/>
    </xf>
    <xf numFmtId="9" fontId="2" fillId="5" borderId="41" xfId="0" applyNumberFormat="1" applyFont="1" applyFill="1" applyBorder="1" applyAlignment="1">
      <alignment horizontal="center" wrapText="1"/>
    </xf>
    <xf numFmtId="9" fontId="2" fillId="5" borderId="42" xfId="0" applyNumberFormat="1" applyFont="1" applyFill="1" applyBorder="1" applyAlignment="1">
      <alignment horizontal="center" wrapText="1"/>
    </xf>
    <xf numFmtId="9" fontId="2" fillId="5" borderId="40" xfId="0" applyNumberFormat="1" applyFont="1" applyFill="1" applyBorder="1" applyAlignment="1">
      <alignment horizontal="center" wrapText="1"/>
    </xf>
    <xf numFmtId="0" fontId="2" fillId="8" borderId="39" xfId="0" applyFont="1" applyFill="1" applyBorder="1" applyAlignment="1">
      <alignment horizontal="center" wrapText="1"/>
    </xf>
    <xf numFmtId="0" fontId="2" fillId="8" borderId="40" xfId="0" applyFont="1" applyFill="1" applyBorder="1" applyAlignment="1">
      <alignment horizontal="center" wrapText="1"/>
    </xf>
    <xf numFmtId="9" fontId="2" fillId="8" borderId="43" xfId="0" applyNumberFormat="1" applyFont="1" applyFill="1" applyBorder="1" applyAlignment="1">
      <alignment horizontal="center" wrapText="1"/>
    </xf>
    <xf numFmtId="9" fontId="2" fillId="8" borderId="44" xfId="0" applyNumberFormat="1" applyFont="1" applyFill="1" applyBorder="1" applyAlignment="1">
      <alignment horizontal="center"/>
    </xf>
    <xf numFmtId="9" fontId="2" fillId="8" borderId="42" xfId="0" applyNumberFormat="1" applyFont="1" applyFill="1" applyBorder="1" applyAlignment="1">
      <alignment horizontal="center"/>
    </xf>
    <xf numFmtId="9" fontId="2" fillId="8" borderId="45" xfId="0" applyNumberFormat="1" applyFont="1" applyFill="1" applyBorder="1" applyAlignment="1">
      <alignment horizontal="center"/>
    </xf>
    <xf numFmtId="0" fontId="0" fillId="16" borderId="46" xfId="0" applyFill="1" applyBorder="1" applyAlignment="1">
      <alignment horizontal="center"/>
    </xf>
    <xf numFmtId="165" fontId="0" fillId="16" borderId="47" xfId="0" applyNumberFormat="1" applyFill="1" applyBorder="1" applyAlignment="1">
      <alignment horizontal="center"/>
    </xf>
    <xf numFmtId="165" fontId="0" fillId="16" borderId="48" xfId="0" applyNumberFormat="1" applyFill="1" applyBorder="1" applyAlignment="1">
      <alignment horizontal="center"/>
    </xf>
    <xf numFmtId="165" fontId="0" fillId="16" borderId="49" xfId="0" applyNumberFormat="1" applyFill="1" applyBorder="1" applyAlignment="1">
      <alignment horizontal="center"/>
    </xf>
    <xf numFmtId="165" fontId="0" fillId="16" borderId="50" xfId="0" applyNumberFormat="1" applyFill="1" applyBorder="1" applyAlignment="1">
      <alignment horizontal="center"/>
    </xf>
    <xf numFmtId="1" fontId="0" fillId="16" borderId="51" xfId="0" applyNumberFormat="1" applyFill="1" applyBorder="1" applyAlignment="1">
      <alignment horizontal="center"/>
    </xf>
    <xf numFmtId="165" fontId="0" fillId="16" borderId="52" xfId="0" applyNumberFormat="1" applyFill="1" applyBorder="1" applyAlignment="1">
      <alignment horizontal="center"/>
    </xf>
    <xf numFmtId="165" fontId="0" fillId="16" borderId="12" xfId="0" applyNumberFormat="1" applyFill="1" applyBorder="1" applyAlignment="1">
      <alignment horizontal="center"/>
    </xf>
    <xf numFmtId="165" fontId="0" fillId="16" borderId="53" xfId="0" applyNumberFormat="1" applyFill="1" applyBorder="1" applyAlignment="1">
      <alignment horizontal="center"/>
    </xf>
    <xf numFmtId="165" fontId="0" fillId="16" borderId="13" xfId="0" applyNumberFormat="1" applyFill="1" applyBorder="1" applyAlignment="1">
      <alignment horizontal="center"/>
    </xf>
    <xf numFmtId="165" fontId="0" fillId="16" borderId="54" xfId="0" applyNumberFormat="1" applyFill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0" fillId="16" borderId="53" xfId="0" applyFill="1" applyBorder="1" applyAlignment="1">
      <alignment horizontal="center"/>
    </xf>
    <xf numFmtId="165" fontId="0" fillId="16" borderId="55" xfId="0" applyNumberFormat="1" applyFill="1" applyBorder="1" applyAlignment="1">
      <alignment horizontal="center"/>
    </xf>
    <xf numFmtId="165" fontId="0" fillId="16" borderId="56" xfId="0" applyNumberFormat="1" applyFill="1" applyBorder="1" applyAlignment="1">
      <alignment horizontal="center"/>
    </xf>
    <xf numFmtId="165" fontId="0" fillId="16" borderId="22" xfId="0" applyNumberFormat="1" applyFill="1" applyBorder="1" applyAlignment="1">
      <alignment horizontal="center"/>
    </xf>
    <xf numFmtId="1" fontId="0" fillId="16" borderId="57" xfId="0" applyNumberFormat="1" applyFill="1" applyBorder="1" applyAlignment="1">
      <alignment horizontal="center"/>
    </xf>
    <xf numFmtId="165" fontId="0" fillId="16" borderId="21" xfId="0" applyNumberFormat="1" applyFill="1" applyBorder="1" applyAlignment="1">
      <alignment horizontal="center"/>
    </xf>
    <xf numFmtId="165" fontId="0" fillId="16" borderId="14" xfId="0" applyNumberFormat="1" applyFill="1" applyBorder="1" applyAlignment="1">
      <alignment horizontal="center"/>
    </xf>
    <xf numFmtId="0" fontId="0" fillId="16" borderId="58" xfId="0" applyFill="1" applyBorder="1" applyAlignment="1">
      <alignment horizontal="center"/>
    </xf>
    <xf numFmtId="165" fontId="0" fillId="16" borderId="34" xfId="0" applyNumberFormat="1" applyFill="1" applyBorder="1" applyAlignment="1">
      <alignment horizontal="center"/>
    </xf>
    <xf numFmtId="0" fontId="0" fillId="16" borderId="59" xfId="0" applyFill="1" applyBorder="1" applyAlignment="1">
      <alignment horizontal="center"/>
    </xf>
    <xf numFmtId="165" fontId="0" fillId="16" borderId="26" xfId="0" applyNumberFormat="1" applyFill="1" applyBorder="1" applyAlignment="1">
      <alignment horizontal="center"/>
    </xf>
    <xf numFmtId="165" fontId="0" fillId="16" borderId="60" xfId="0" applyNumberFormat="1" applyFill="1" applyBorder="1" applyAlignment="1">
      <alignment horizontal="center"/>
    </xf>
    <xf numFmtId="0" fontId="0" fillId="16" borderId="32" xfId="0" applyFill="1" applyBorder="1" applyAlignment="1">
      <alignment horizontal="center"/>
    </xf>
    <xf numFmtId="165" fontId="0" fillId="16" borderId="37" xfId="0" applyNumberFormat="1" applyFill="1" applyBorder="1" applyAlignment="1">
      <alignment horizontal="center"/>
    </xf>
    <xf numFmtId="0" fontId="0" fillId="0" borderId="61" xfId="0" applyBorder="1"/>
    <xf numFmtId="0" fontId="0" fillId="16" borderId="62" xfId="0" applyFill="1" applyBorder="1" applyAlignment="1">
      <alignment horizontal="center"/>
    </xf>
    <xf numFmtId="165" fontId="0" fillId="16" borderId="63" xfId="0" applyNumberFormat="1" applyFill="1" applyBorder="1" applyAlignment="1">
      <alignment horizontal="center"/>
    </xf>
    <xf numFmtId="0" fontId="0" fillId="16" borderId="64" xfId="0" applyFill="1" applyBorder="1" applyAlignment="1">
      <alignment horizontal="center"/>
    </xf>
    <xf numFmtId="165" fontId="0" fillId="16" borderId="61" xfId="0" applyNumberFormat="1" applyFill="1" applyBorder="1" applyAlignment="1">
      <alignment horizontal="center"/>
    </xf>
    <xf numFmtId="0" fontId="0" fillId="0" borderId="27" xfId="0" applyBorder="1"/>
    <xf numFmtId="0" fontId="0" fillId="16" borderId="65" xfId="0" applyFill="1" applyBorder="1" applyAlignment="1">
      <alignment horizontal="center"/>
    </xf>
    <xf numFmtId="165" fontId="0" fillId="16" borderId="29" xfId="0" applyNumberFormat="1" applyFill="1" applyBorder="1" applyAlignment="1">
      <alignment horizontal="center"/>
    </xf>
    <xf numFmtId="0" fontId="0" fillId="16" borderId="66" xfId="0" applyFill="1" applyBorder="1" applyAlignment="1">
      <alignment horizontal="center"/>
    </xf>
    <xf numFmtId="165" fontId="0" fillId="16" borderId="27" xfId="0" applyNumberFormat="1" applyFill="1" applyBorder="1" applyAlignment="1">
      <alignment horizontal="center"/>
    </xf>
    <xf numFmtId="0" fontId="0" fillId="16" borderId="67" xfId="0" applyFill="1" applyBorder="1" applyAlignment="1">
      <alignment horizontal="center"/>
    </xf>
    <xf numFmtId="0" fontId="2" fillId="17" borderId="52" xfId="0" applyFont="1" applyFill="1" applyBorder="1"/>
    <xf numFmtId="0" fontId="2" fillId="9" borderId="46" xfId="0" applyFont="1" applyFill="1" applyBorder="1" applyAlignment="1">
      <alignment horizontal="center"/>
    </xf>
    <xf numFmtId="165" fontId="2" fillId="9" borderId="47" xfId="0" applyNumberFormat="1" applyFont="1" applyFill="1" applyBorder="1" applyAlignment="1">
      <alignment horizontal="center"/>
    </xf>
    <xf numFmtId="165" fontId="13" fillId="9" borderId="48" xfId="0" applyNumberFormat="1" applyFont="1" applyFill="1" applyBorder="1" applyAlignment="1">
      <alignment horizontal="center"/>
    </xf>
    <xf numFmtId="165" fontId="13" fillId="9" borderId="49" xfId="0" applyNumberFormat="1" applyFont="1" applyFill="1" applyBorder="1" applyAlignment="1">
      <alignment horizontal="center"/>
    </xf>
    <xf numFmtId="165" fontId="13" fillId="9" borderId="68" xfId="0" applyNumberFormat="1" applyFont="1" applyFill="1" applyBorder="1" applyAlignment="1">
      <alignment horizontal="center"/>
    </xf>
    <xf numFmtId="1" fontId="2" fillId="5" borderId="51" xfId="0" applyNumberFormat="1" applyFont="1" applyFill="1" applyBorder="1" applyAlignment="1">
      <alignment horizontal="center"/>
    </xf>
    <xf numFmtId="165" fontId="2" fillId="5" borderId="52" xfId="0" applyNumberFormat="1" applyFont="1" applyFill="1" applyBorder="1" applyAlignment="1">
      <alignment horizontal="center"/>
    </xf>
    <xf numFmtId="165" fontId="13" fillId="5" borderId="69" xfId="0" applyNumberFormat="1" applyFont="1" applyFill="1" applyBorder="1" applyAlignment="1">
      <alignment horizontal="center"/>
    </xf>
    <xf numFmtId="165" fontId="13" fillId="5" borderId="46" xfId="0" applyNumberFormat="1" applyFont="1" applyFill="1" applyBorder="1" applyAlignment="1">
      <alignment horizontal="center"/>
    </xf>
    <xf numFmtId="165" fontId="13" fillId="5" borderId="70" xfId="0" applyNumberFormat="1" applyFont="1" applyFill="1" applyBorder="1" applyAlignment="1">
      <alignment horizontal="center"/>
    </xf>
    <xf numFmtId="1" fontId="2" fillId="8" borderId="51" xfId="0" applyNumberFormat="1" applyFont="1" applyFill="1" applyBorder="1" applyAlignment="1">
      <alignment horizontal="center"/>
    </xf>
    <xf numFmtId="165" fontId="2" fillId="8" borderId="52" xfId="0" applyNumberFormat="1" applyFont="1" applyFill="1" applyBorder="1" applyAlignment="1">
      <alignment horizontal="center"/>
    </xf>
    <xf numFmtId="165" fontId="13" fillId="8" borderId="69" xfId="0" applyNumberFormat="1" applyFont="1" applyFill="1" applyBorder="1" applyAlignment="1">
      <alignment horizontal="center"/>
    </xf>
    <xf numFmtId="165" fontId="13" fillId="8" borderId="46" xfId="0" applyNumberFormat="1" applyFont="1" applyFill="1" applyBorder="1" applyAlignment="1">
      <alignment horizontal="center"/>
    </xf>
    <xf numFmtId="165" fontId="13" fillId="8" borderId="70" xfId="0" applyNumberFormat="1" applyFont="1" applyFill="1" applyBorder="1" applyAlignment="1">
      <alignment horizontal="center"/>
    </xf>
    <xf numFmtId="165" fontId="13" fillId="8" borderId="71" xfId="0" applyNumberFormat="1" applyFont="1" applyFill="1" applyBorder="1" applyAlignment="1">
      <alignment horizontal="center"/>
    </xf>
    <xf numFmtId="3" fontId="0" fillId="0" borderId="0" xfId="0" applyNumberFormat="1"/>
    <xf numFmtId="0" fontId="12" fillId="0" borderId="0" xfId="0" applyFont="1" applyAlignment="1">
      <alignment horizontal="center"/>
    </xf>
    <xf numFmtId="0" fontId="0" fillId="0" borderId="28" xfId="0" applyBorder="1"/>
    <xf numFmtId="0" fontId="0" fillId="9" borderId="32" xfId="0" applyNumberFormat="1" applyFill="1" applyBorder="1" applyAlignment="1"/>
    <xf numFmtId="0" fontId="0" fillId="9" borderId="34" xfId="0" applyNumberFormat="1" applyFill="1" applyBorder="1" applyAlignment="1"/>
    <xf numFmtId="0" fontId="0" fillId="5" borderId="32" xfId="0" applyNumberFormat="1" applyFill="1" applyBorder="1" applyAlignment="1"/>
    <xf numFmtId="0" fontId="0" fillId="5" borderId="34" xfId="0" applyNumberFormat="1" applyFill="1" applyBorder="1" applyAlignment="1"/>
    <xf numFmtId="0" fontId="2" fillId="9" borderId="39" xfId="0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wrapText="1"/>
    </xf>
    <xf numFmtId="0" fontId="2" fillId="5" borderId="3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left" wrapText="1"/>
    </xf>
    <xf numFmtId="0" fontId="0" fillId="16" borderId="46" xfId="0" applyFont="1" applyFill="1" applyBorder="1" applyAlignment="1">
      <alignment horizontal="center" wrapText="1"/>
    </xf>
    <xf numFmtId="165" fontId="0" fillId="16" borderId="54" xfId="0" applyNumberFormat="1" applyFont="1" applyFill="1" applyBorder="1" applyAlignment="1">
      <alignment horizontal="center" wrapText="1"/>
    </xf>
    <xf numFmtId="165" fontId="0" fillId="16" borderId="69" xfId="0" applyNumberFormat="1" applyFont="1" applyFill="1" applyBorder="1" applyAlignment="1">
      <alignment horizontal="center" wrapText="1"/>
    </xf>
    <xf numFmtId="165" fontId="0" fillId="16" borderId="70" xfId="0" applyNumberFormat="1" applyFont="1" applyFill="1" applyBorder="1" applyAlignment="1">
      <alignment horizontal="center" wrapText="1"/>
    </xf>
    <xf numFmtId="165" fontId="0" fillId="16" borderId="50" xfId="0" applyNumberFormat="1" applyFont="1" applyFill="1" applyBorder="1" applyAlignment="1">
      <alignment horizontal="center" wrapText="1"/>
    </xf>
    <xf numFmtId="1" fontId="0" fillId="16" borderId="51" xfId="0" applyNumberFormat="1" applyFont="1" applyFill="1" applyBorder="1" applyAlignment="1">
      <alignment horizontal="center"/>
    </xf>
    <xf numFmtId="165" fontId="0" fillId="16" borderId="53" xfId="0" applyNumberFormat="1" applyFont="1" applyFill="1" applyBorder="1" applyAlignment="1">
      <alignment horizontal="center" wrapText="1"/>
    </xf>
    <xf numFmtId="0" fontId="0" fillId="0" borderId="26" xfId="0" applyFont="1" applyFill="1" applyBorder="1" applyAlignment="1">
      <alignment horizontal="left" wrapText="1"/>
    </xf>
    <xf numFmtId="0" fontId="0" fillId="16" borderId="58" xfId="0" applyFont="1" applyFill="1" applyBorder="1" applyAlignment="1">
      <alignment horizontal="center" wrapText="1"/>
    </xf>
    <xf numFmtId="165" fontId="0" fillId="16" borderId="37" xfId="0" applyNumberFormat="1" applyFont="1" applyFill="1" applyBorder="1" applyAlignment="1">
      <alignment horizontal="center" wrapText="1"/>
    </xf>
    <xf numFmtId="165" fontId="0" fillId="16" borderId="12" xfId="0" applyNumberFormat="1" applyFont="1" applyFill="1" applyBorder="1" applyAlignment="1">
      <alignment horizontal="center" wrapText="1"/>
    </xf>
    <xf numFmtId="165" fontId="0" fillId="16" borderId="13" xfId="0" applyNumberFormat="1" applyFont="1" applyFill="1" applyBorder="1" applyAlignment="1">
      <alignment horizontal="center" wrapText="1"/>
    </xf>
    <xf numFmtId="1" fontId="0" fillId="16" borderId="59" xfId="0" applyNumberFormat="1" applyFont="1" applyFill="1" applyBorder="1" applyAlignment="1">
      <alignment horizontal="center"/>
    </xf>
    <xf numFmtId="0" fontId="0" fillId="16" borderId="58" xfId="0" applyFill="1" applyBorder="1" applyAlignment="1">
      <alignment horizontal="center" wrapText="1"/>
    </xf>
    <xf numFmtId="165" fontId="0" fillId="16" borderId="37" xfId="0" applyNumberFormat="1" applyFill="1" applyBorder="1" applyAlignment="1">
      <alignment horizontal="center" wrapText="1"/>
    </xf>
    <xf numFmtId="1" fontId="5" fillId="16" borderId="59" xfId="0" applyNumberFormat="1" applyFont="1" applyFill="1" applyBorder="1" applyAlignment="1">
      <alignment horizontal="center"/>
    </xf>
    <xf numFmtId="165" fontId="5" fillId="16" borderId="26" xfId="0" applyNumberFormat="1" applyFont="1" applyFill="1" applyBorder="1" applyAlignment="1">
      <alignment horizontal="center"/>
    </xf>
    <xf numFmtId="0" fontId="0" fillId="16" borderId="53" xfId="0" applyFill="1" applyBorder="1" applyAlignment="1">
      <alignment horizontal="center" wrapText="1"/>
    </xf>
    <xf numFmtId="165" fontId="0" fillId="16" borderId="14" xfId="0" applyNumberFormat="1" applyFill="1" applyBorder="1" applyAlignment="1">
      <alignment horizontal="center" wrapText="1"/>
    </xf>
    <xf numFmtId="1" fontId="0" fillId="16" borderId="57" xfId="0" applyNumberFormat="1" applyFont="1" applyFill="1" applyBorder="1" applyAlignment="1">
      <alignment horizontal="center"/>
    </xf>
    <xf numFmtId="0" fontId="0" fillId="16" borderId="62" xfId="0" applyFill="1" applyBorder="1" applyAlignment="1">
      <alignment horizontal="center" wrapText="1"/>
    </xf>
    <xf numFmtId="165" fontId="0" fillId="16" borderId="60" xfId="0" applyNumberFormat="1" applyFill="1" applyBorder="1" applyAlignment="1">
      <alignment horizontal="center" wrapText="1"/>
    </xf>
    <xf numFmtId="1" fontId="0" fillId="16" borderId="64" xfId="0" applyNumberFormat="1" applyFont="1" applyFill="1" applyBorder="1" applyAlignment="1">
      <alignment horizontal="center"/>
    </xf>
    <xf numFmtId="0" fontId="2" fillId="17" borderId="52" xfId="0" applyFont="1" applyFill="1" applyBorder="1" applyAlignment="1">
      <alignment horizontal="left"/>
    </xf>
    <xf numFmtId="165" fontId="2" fillId="9" borderId="54" xfId="0" applyNumberFormat="1" applyFont="1" applyFill="1" applyBorder="1" applyAlignment="1">
      <alignment horizontal="center"/>
    </xf>
    <xf numFmtId="165" fontId="13" fillId="9" borderId="73" xfId="0" applyNumberFormat="1" applyFont="1" applyFill="1" applyBorder="1" applyAlignment="1">
      <alignment horizontal="center"/>
    </xf>
    <xf numFmtId="165" fontId="13" fillId="9" borderId="74" xfId="0" applyNumberFormat="1" applyFont="1" applyFill="1" applyBorder="1" applyAlignment="1">
      <alignment horizontal="center"/>
    </xf>
    <xf numFmtId="165" fontId="13" fillId="9" borderId="75" xfId="0" applyNumberFormat="1" applyFont="1" applyFill="1" applyBorder="1" applyAlignment="1">
      <alignment horizontal="center"/>
    </xf>
    <xf numFmtId="0" fontId="12" fillId="0" borderId="76" xfId="0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wrapText="1"/>
    </xf>
    <xf numFmtId="49" fontId="0" fillId="0" borderId="77" xfId="0" applyNumberFormat="1" applyFill="1" applyBorder="1" applyAlignment="1">
      <alignment horizontal="center" wrapText="1"/>
    </xf>
    <xf numFmtId="49" fontId="0" fillId="0" borderId="78" xfId="0" applyNumberForma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2" fillId="0" borderId="79" xfId="0" applyFont="1" applyFill="1" applyBorder="1" applyAlignment="1">
      <alignment horizontal="center" vertical="center"/>
    </xf>
    <xf numFmtId="9" fontId="2" fillId="0" borderId="80" xfId="1" applyFont="1" applyBorder="1" applyAlignment="1">
      <alignment horizontal="center"/>
    </xf>
    <xf numFmtId="9" fontId="2" fillId="0" borderId="24" xfId="1" applyFont="1" applyBorder="1" applyAlignment="1">
      <alignment horizontal="center"/>
    </xf>
    <xf numFmtId="9" fontId="2" fillId="0" borderId="25" xfId="1" applyFon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6" fontId="12" fillId="0" borderId="81" xfId="0" applyNumberFormat="1" applyFont="1" applyFill="1" applyBorder="1" applyAlignment="1">
      <alignment horizontal="center" vertical="center"/>
    </xf>
    <xf numFmtId="165" fontId="0" fillId="0" borderId="58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6" fontId="12" fillId="0" borderId="15" xfId="0" applyNumberFormat="1" applyFont="1" applyFill="1" applyBorder="1" applyAlignment="1">
      <alignment horizontal="center" vertical="center"/>
    </xf>
    <xf numFmtId="165" fontId="0" fillId="0" borderId="82" xfId="0" applyNumberFormat="1" applyBorder="1" applyAlignment="1">
      <alignment horizontal="center"/>
    </xf>
    <xf numFmtId="165" fontId="0" fillId="0" borderId="83" xfId="0" applyNumberFormat="1" applyBorder="1" applyAlignment="1">
      <alignment horizontal="center"/>
    </xf>
    <xf numFmtId="165" fontId="0" fillId="0" borderId="8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9" fontId="2" fillId="0" borderId="23" xfId="1" applyFont="1" applyBorder="1" applyAlignment="1">
      <alignment horizontal="center"/>
    </xf>
    <xf numFmtId="6" fontId="12" fillId="0" borderId="85" xfId="0" applyNumberFormat="1" applyFont="1" applyFill="1" applyBorder="1" applyAlignment="1">
      <alignment horizontal="center" vertic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8" fontId="0" fillId="0" borderId="0" xfId="0" applyNumberFormat="1"/>
    <xf numFmtId="0" fontId="0" fillId="16" borderId="86" xfId="0" applyFill="1" applyBorder="1" applyAlignment="1">
      <alignment horizontal="center"/>
    </xf>
    <xf numFmtId="165" fontId="0" fillId="16" borderId="87" xfId="0" applyNumberFormat="1" applyFill="1" applyBorder="1" applyAlignment="1">
      <alignment horizontal="center"/>
    </xf>
    <xf numFmtId="0" fontId="2" fillId="9" borderId="75" xfId="0" applyFont="1" applyFill="1" applyBorder="1" applyAlignment="1">
      <alignment horizontal="center"/>
    </xf>
    <xf numFmtId="165" fontId="2" fillId="9" borderId="52" xfId="0" applyNumberFormat="1" applyFont="1" applyFill="1" applyBorder="1" applyAlignment="1">
      <alignment horizontal="center"/>
    </xf>
    <xf numFmtId="165" fontId="13" fillId="9" borderId="46" xfId="0" applyNumberFormat="1" applyFont="1" applyFill="1" applyBorder="1" applyAlignment="1">
      <alignment horizontal="center"/>
    </xf>
    <xf numFmtId="165" fontId="13" fillId="9" borderId="70" xfId="0" applyNumberFormat="1" applyFont="1" applyFill="1" applyBorder="1" applyAlignment="1">
      <alignment horizontal="center"/>
    </xf>
    <xf numFmtId="165" fontId="13" fillId="5" borderId="88" xfId="0" applyNumberFormat="1" applyFont="1" applyFill="1" applyBorder="1" applyAlignment="1">
      <alignment horizontal="center"/>
    </xf>
    <xf numFmtId="165" fontId="2" fillId="18" borderId="52" xfId="0" applyNumberFormat="1" applyFont="1" applyFill="1" applyBorder="1" applyAlignment="1">
      <alignment horizontal="center"/>
    </xf>
    <xf numFmtId="165" fontId="13" fillId="18" borderId="89" xfId="0" applyNumberFormat="1" applyFont="1" applyFill="1" applyBorder="1" applyAlignment="1">
      <alignment horizontal="center"/>
    </xf>
    <xf numFmtId="165" fontId="13" fillId="18" borderId="49" xfId="0" applyNumberFormat="1" applyFont="1" applyFill="1" applyBorder="1" applyAlignment="1">
      <alignment horizontal="center"/>
    </xf>
    <xf numFmtId="165" fontId="13" fillId="18" borderId="90" xfId="0" applyNumberFormat="1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9" borderId="64" xfId="0" applyFont="1" applyFill="1" applyBorder="1" applyAlignment="1">
      <alignment horizontal="center" vertical="center" wrapText="1"/>
    </xf>
    <xf numFmtId="0" fontId="2" fillId="9" borderId="61" xfId="0" applyFont="1" applyFill="1" applyBorder="1" applyAlignment="1">
      <alignment horizontal="center" wrapText="1"/>
    </xf>
    <xf numFmtId="9" fontId="2" fillId="9" borderId="91" xfId="0" applyNumberFormat="1" applyFont="1" applyFill="1" applyBorder="1" applyAlignment="1">
      <alignment horizontal="center" wrapText="1"/>
    </xf>
    <xf numFmtId="9" fontId="2" fillId="9" borderId="92" xfId="0" applyNumberFormat="1" applyFont="1" applyFill="1" applyBorder="1" applyAlignment="1">
      <alignment horizontal="center" wrapText="1"/>
    </xf>
    <xf numFmtId="9" fontId="2" fillId="9" borderId="61" xfId="0" applyNumberFormat="1" applyFont="1" applyFill="1" applyBorder="1" applyAlignment="1">
      <alignment horizontal="center" wrapText="1"/>
    </xf>
    <xf numFmtId="165" fontId="0" fillId="16" borderId="37" xfId="0" applyNumberFormat="1" applyFill="1" applyBorder="1" applyAlignment="1" applyProtection="1">
      <alignment horizontal="center"/>
      <protection hidden="1"/>
    </xf>
    <xf numFmtId="165" fontId="0" fillId="16" borderId="58" xfId="0" applyNumberFormat="1" applyFont="1" applyFill="1" applyBorder="1" applyAlignment="1">
      <alignment horizontal="center" wrapText="1"/>
    </xf>
    <xf numFmtId="165" fontId="0" fillId="16" borderId="22" xfId="0" applyNumberFormat="1" applyFont="1" applyFill="1" applyBorder="1" applyAlignment="1">
      <alignment horizontal="center" wrapText="1"/>
    </xf>
    <xf numFmtId="165" fontId="0" fillId="16" borderId="34" xfId="0" applyNumberFormat="1" applyFont="1" applyFill="1" applyBorder="1" applyAlignment="1">
      <alignment horizontal="center" wrapText="1"/>
    </xf>
    <xf numFmtId="165" fontId="0" fillId="16" borderId="45" xfId="0" applyNumberFormat="1" applyFill="1" applyBorder="1" applyAlignment="1" applyProtection="1">
      <alignment horizontal="center"/>
      <protection hidden="1"/>
    </xf>
    <xf numFmtId="165" fontId="0" fillId="16" borderId="44" xfId="0" applyNumberFormat="1" applyFont="1" applyFill="1" applyBorder="1" applyAlignment="1">
      <alignment horizontal="center" wrapText="1"/>
    </xf>
    <xf numFmtId="165" fontId="0" fillId="16" borderId="42" xfId="0" applyNumberFormat="1" applyFont="1" applyFill="1" applyBorder="1" applyAlignment="1">
      <alignment horizontal="center" wrapText="1"/>
    </xf>
    <xf numFmtId="165" fontId="0" fillId="16" borderId="93" xfId="0" applyNumberFormat="1" applyFont="1" applyFill="1" applyBorder="1" applyAlignment="1">
      <alignment horizontal="center" wrapText="1"/>
    </xf>
    <xf numFmtId="165" fontId="2" fillId="9" borderId="55" xfId="0" applyNumberFormat="1" applyFont="1" applyFill="1" applyBorder="1" applyAlignment="1">
      <alignment horizontal="center"/>
    </xf>
    <xf numFmtId="165" fontId="13" fillId="9" borderId="82" xfId="0" applyNumberFormat="1" applyFont="1" applyFill="1" applyBorder="1" applyAlignment="1">
      <alignment horizontal="center"/>
    </xf>
    <xf numFmtId="165" fontId="13" fillId="9" borderId="83" xfId="0" applyNumberFormat="1" applyFont="1" applyFill="1" applyBorder="1" applyAlignment="1">
      <alignment horizontal="center"/>
    </xf>
    <xf numFmtId="165" fontId="13" fillId="9" borderId="50" xfId="0" applyNumberFormat="1" applyFont="1" applyFill="1" applyBorder="1" applyAlignment="1">
      <alignment horizontal="center"/>
    </xf>
    <xf numFmtId="1" fontId="2" fillId="5" borderId="69" xfId="0" applyNumberFormat="1" applyFont="1" applyFill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165" fontId="0" fillId="0" borderId="94" xfId="0" applyNumberFormat="1" applyBorder="1" applyAlignment="1">
      <alignment horizontal="center"/>
    </xf>
    <xf numFmtId="0" fontId="0" fillId="0" borderId="22" xfId="0" applyFill="1" applyBorder="1"/>
    <xf numFmtId="0" fontId="0" fillId="0" borderId="22" xfId="0" applyFill="1" applyBorder="1" applyAlignment="1">
      <alignment horizontal="left" wrapText="1"/>
    </xf>
    <xf numFmtId="0" fontId="0" fillId="0" borderId="5" xfId="0" applyBorder="1"/>
    <xf numFmtId="49" fontId="0" fillId="10" borderId="36" xfId="0" applyNumberFormat="1" applyFill="1" applyBorder="1" applyAlignment="1">
      <alignment horizontal="center" wrapText="1"/>
    </xf>
    <xf numFmtId="0" fontId="0" fillId="10" borderId="22" xfId="0" applyNumberFormat="1" applyFill="1" applyBorder="1" applyAlignment="1">
      <alignment horizontal="center" wrapText="1"/>
    </xf>
    <xf numFmtId="0" fontId="0" fillId="10" borderId="37" xfId="0" applyNumberFormat="1" applyFill="1" applyBorder="1" applyAlignment="1">
      <alignment horizontal="center" wrapText="1"/>
    </xf>
    <xf numFmtId="0" fontId="2" fillId="10" borderId="39" xfId="0" applyFont="1" applyFill="1" applyBorder="1" applyAlignment="1">
      <alignment horizontal="center" wrapText="1"/>
    </xf>
    <xf numFmtId="0" fontId="2" fillId="10" borderId="40" xfId="0" applyFont="1" applyFill="1" applyBorder="1" applyAlignment="1">
      <alignment horizontal="center" wrapText="1"/>
    </xf>
    <xf numFmtId="9" fontId="2" fillId="10" borderId="43" xfId="0" applyNumberFormat="1" applyFont="1" applyFill="1" applyBorder="1" applyAlignment="1">
      <alignment horizontal="center" wrapText="1"/>
    </xf>
    <xf numFmtId="9" fontId="2" fillId="10" borderId="44" xfId="0" applyNumberFormat="1" applyFont="1" applyFill="1" applyBorder="1" applyAlignment="1">
      <alignment horizontal="center"/>
    </xf>
    <xf numFmtId="9" fontId="2" fillId="10" borderId="42" xfId="0" applyNumberFormat="1" applyFont="1" applyFill="1" applyBorder="1" applyAlignment="1">
      <alignment horizontal="center"/>
    </xf>
    <xf numFmtId="9" fontId="2" fillId="10" borderId="45" xfId="0" applyNumberFormat="1" applyFont="1" applyFill="1" applyBorder="1" applyAlignment="1">
      <alignment horizontal="center"/>
    </xf>
    <xf numFmtId="1" fontId="2" fillId="10" borderId="51" xfId="0" applyNumberFormat="1" applyFont="1" applyFill="1" applyBorder="1" applyAlignment="1">
      <alignment horizontal="center"/>
    </xf>
    <xf numFmtId="165" fontId="2" fillId="10" borderId="52" xfId="0" applyNumberFormat="1" applyFont="1" applyFill="1" applyBorder="1" applyAlignment="1">
      <alignment horizontal="center"/>
    </xf>
    <xf numFmtId="165" fontId="13" fillId="10" borderId="69" xfId="0" applyNumberFormat="1" applyFont="1" applyFill="1" applyBorder="1" applyAlignment="1">
      <alignment horizontal="center"/>
    </xf>
    <xf numFmtId="165" fontId="13" fillId="10" borderId="46" xfId="0" applyNumberFormat="1" applyFont="1" applyFill="1" applyBorder="1" applyAlignment="1">
      <alignment horizontal="center"/>
    </xf>
    <xf numFmtId="165" fontId="13" fillId="10" borderId="70" xfId="0" applyNumberFormat="1" applyFont="1" applyFill="1" applyBorder="1" applyAlignment="1">
      <alignment horizontal="center"/>
    </xf>
    <xf numFmtId="165" fontId="13" fillId="10" borderId="71" xfId="0" applyNumberFormat="1" applyFont="1" applyFill="1" applyBorder="1" applyAlignment="1">
      <alignment horizontal="center"/>
    </xf>
    <xf numFmtId="0" fontId="11" fillId="2" borderId="20" xfId="0" applyFont="1" applyFill="1" applyBorder="1" applyAlignment="1"/>
    <xf numFmtId="0" fontId="0" fillId="0" borderId="26" xfId="0" applyFill="1" applyBorder="1" applyAlignment="1">
      <alignment horizontal="left" wrapText="1"/>
    </xf>
    <xf numFmtId="0" fontId="0" fillId="0" borderId="61" xfId="0" applyFill="1" applyBorder="1" applyAlignment="1">
      <alignment horizontal="left" wrapText="1"/>
    </xf>
    <xf numFmtId="0" fontId="11" fillId="0" borderId="0" xfId="0" applyFont="1" applyFill="1" applyBorder="1" applyAlignment="1"/>
    <xf numFmtId="165" fontId="12" fillId="0" borderId="30" xfId="0" applyNumberFormat="1" applyFont="1" applyFill="1" applyBorder="1" applyAlignment="1">
      <alignment horizontal="center" vertical="center"/>
    </xf>
    <xf numFmtId="165" fontId="0" fillId="0" borderId="92" xfId="0" applyNumberFormat="1" applyBorder="1" applyAlignment="1">
      <alignment horizontal="center"/>
    </xf>
    <xf numFmtId="165" fontId="13" fillId="10" borderId="89" xfId="0" applyNumberFormat="1" applyFont="1" applyFill="1" applyBorder="1" applyAlignment="1">
      <alignment horizontal="center"/>
    </xf>
    <xf numFmtId="165" fontId="13" fillId="10" borderId="49" xfId="0" applyNumberFormat="1" applyFont="1" applyFill="1" applyBorder="1" applyAlignment="1">
      <alignment horizontal="center"/>
    </xf>
    <xf numFmtId="165" fontId="13" fillId="10" borderId="90" xfId="0" applyNumberFormat="1" applyFont="1" applyFill="1" applyBorder="1" applyAlignment="1">
      <alignment horizontal="center"/>
    </xf>
    <xf numFmtId="0" fontId="0" fillId="0" borderId="95" xfId="0" applyFont="1" applyFill="1" applyBorder="1" applyAlignment="1">
      <alignment horizontal="left" wrapText="1"/>
    </xf>
    <xf numFmtId="165" fontId="0" fillId="16" borderId="54" xfId="0" applyNumberFormat="1" applyFill="1" applyBorder="1" applyAlignment="1" applyProtection="1">
      <alignment horizontal="center"/>
      <protection hidden="1"/>
    </xf>
    <xf numFmtId="165" fontId="0" fillId="16" borderId="88" xfId="0" applyNumberFormat="1" applyFont="1" applyFill="1" applyBorder="1" applyAlignment="1">
      <alignment horizontal="center" wrapText="1"/>
    </xf>
    <xf numFmtId="6" fontId="12" fillId="0" borderId="96" xfId="0" applyNumberFormat="1" applyFont="1" applyFill="1" applyBorder="1" applyAlignment="1">
      <alignment horizontal="center" vertical="center"/>
    </xf>
    <xf numFmtId="6" fontId="12" fillId="0" borderId="16" xfId="0" applyNumberFormat="1" applyFont="1" applyFill="1" applyBorder="1" applyAlignment="1">
      <alignment horizontal="center" vertical="center"/>
    </xf>
    <xf numFmtId="165" fontId="0" fillId="0" borderId="97" xfId="0" applyNumberFormat="1" applyBorder="1" applyAlignment="1">
      <alignment horizontal="center"/>
    </xf>
    <xf numFmtId="9" fontId="2" fillId="9" borderId="98" xfId="0" applyNumberFormat="1" applyFont="1" applyFill="1" applyBorder="1" applyAlignment="1">
      <alignment horizontal="center" wrapText="1"/>
    </xf>
    <xf numFmtId="165" fontId="0" fillId="16" borderId="14" xfId="0" applyNumberFormat="1" applyFill="1" applyBorder="1" applyAlignment="1" applyProtection="1">
      <alignment horizontal="center"/>
      <protection hidden="1"/>
    </xf>
    <xf numFmtId="165" fontId="0" fillId="16" borderId="55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/>
    </xf>
    <xf numFmtId="0" fontId="0" fillId="14" borderId="1" xfId="0" applyFill="1" applyBorder="1"/>
    <xf numFmtId="0" fontId="0" fillId="14" borderId="3" xfId="0" applyFill="1" applyBorder="1"/>
    <xf numFmtId="49" fontId="0" fillId="14" borderId="28" xfId="0" applyNumberFormat="1" applyFill="1" applyBorder="1" applyAlignment="1">
      <alignment horizontal="center"/>
    </xf>
    <xf numFmtId="49" fontId="0" fillId="14" borderId="28" xfId="0" applyNumberFormat="1" applyFill="1" applyBorder="1"/>
    <xf numFmtId="0" fontId="0" fillId="14" borderId="29" xfId="0" applyFill="1" applyBorder="1" applyAlignment="1">
      <alignment wrapText="1"/>
    </xf>
    <xf numFmtId="0" fontId="0" fillId="14" borderId="28" xfId="0" applyNumberFormat="1" applyFill="1" applyBorder="1" applyAlignment="1">
      <alignment horizontal="center"/>
    </xf>
    <xf numFmtId="0" fontId="4" fillId="14" borderId="29" xfId="2" applyFont="1" applyFill="1" applyBorder="1" applyAlignment="1">
      <alignment horizontal="left"/>
    </xf>
    <xf numFmtId="0" fontId="0" fillId="14" borderId="4" xfId="0" applyNumberFormat="1" applyFill="1" applyBorder="1" applyAlignment="1">
      <alignment horizontal="center"/>
    </xf>
    <xf numFmtId="0" fontId="5" fillId="14" borderId="6" xfId="2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0" xfId="2" applyFill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0" fillId="8" borderId="32" xfId="0" applyNumberFormat="1" applyFill="1" applyBorder="1" applyAlignment="1">
      <alignment horizontal="center" wrapText="1"/>
    </xf>
    <xf numFmtId="0" fontId="0" fillId="8" borderId="33" xfId="0" applyNumberFormat="1" applyFill="1" applyBorder="1" applyAlignment="1">
      <alignment horizontal="center" wrapText="1"/>
    </xf>
    <xf numFmtId="0" fontId="0" fillId="10" borderId="32" xfId="0" applyNumberFormat="1" applyFill="1" applyBorder="1" applyAlignment="1">
      <alignment horizontal="center" wrapText="1"/>
    </xf>
    <xf numFmtId="0" fontId="0" fillId="10" borderId="33" xfId="0" applyNumberForma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wrapText="1"/>
    </xf>
    <xf numFmtId="0" fontId="2" fillId="9" borderId="9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0" fontId="2" fillId="10" borderId="9" xfId="0" applyFont="1" applyFill="1" applyBorder="1" applyAlignment="1">
      <alignment horizontal="center" wrapText="1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12" fillId="9" borderId="33" xfId="0" applyFont="1" applyFill="1" applyBorder="1" applyAlignment="1">
      <alignment horizontal="center"/>
    </xf>
    <xf numFmtId="0" fontId="12" fillId="9" borderId="72" xfId="0" applyFont="1" applyFill="1" applyBorder="1" applyAlignment="1">
      <alignment horizontal="center"/>
    </xf>
    <xf numFmtId="0" fontId="12" fillId="5" borderId="32" xfId="0" applyFont="1" applyFill="1" applyBorder="1" applyAlignment="1">
      <alignment horizontal="center"/>
    </xf>
    <xf numFmtId="0" fontId="12" fillId="5" borderId="33" xfId="0" applyFont="1" applyFill="1" applyBorder="1" applyAlignment="1">
      <alignment horizontal="center"/>
    </xf>
    <xf numFmtId="0" fontId="12" fillId="5" borderId="72" xfId="0" applyFont="1" applyFill="1" applyBorder="1" applyAlignment="1">
      <alignment horizontal="center"/>
    </xf>
    <xf numFmtId="0" fontId="12" fillId="8" borderId="32" xfId="0" applyFont="1" applyFill="1" applyBorder="1" applyAlignment="1">
      <alignment horizontal="center"/>
    </xf>
    <xf numFmtId="0" fontId="12" fillId="8" borderId="33" xfId="0" applyFont="1" applyFill="1" applyBorder="1" applyAlignment="1">
      <alignment horizontal="center"/>
    </xf>
    <xf numFmtId="0" fontId="12" fillId="10" borderId="32" xfId="0" applyFont="1" applyFill="1" applyBorder="1" applyAlignment="1">
      <alignment horizontal="center"/>
    </xf>
    <xf numFmtId="0" fontId="12" fillId="10" borderId="33" xfId="0" applyFont="1" applyFill="1" applyBorder="1" applyAlignment="1">
      <alignment horizontal="center"/>
    </xf>
    <xf numFmtId="0" fontId="10" fillId="15" borderId="7" xfId="0" applyFont="1" applyFill="1" applyBorder="1" applyAlignment="1">
      <alignment horizontal="left"/>
    </xf>
    <xf numFmtId="0" fontId="10" fillId="15" borderId="8" xfId="0" applyFont="1" applyFill="1" applyBorder="1" applyAlignment="1">
      <alignment horizontal="left"/>
    </xf>
    <xf numFmtId="0" fontId="10" fillId="15" borderId="9" xfId="0" applyFont="1" applyFill="1" applyBorder="1" applyAlignment="1">
      <alignment horizontal="left"/>
    </xf>
    <xf numFmtId="0" fontId="12" fillId="8" borderId="34" xfId="0" applyFont="1" applyFill="1" applyBorder="1" applyAlignment="1">
      <alignment horizontal="center"/>
    </xf>
    <xf numFmtId="0" fontId="12" fillId="10" borderId="34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 wrapText="1"/>
    </xf>
    <xf numFmtId="0" fontId="2" fillId="18" borderId="8" xfId="0" applyFont="1" applyFill="1" applyBorder="1" applyAlignment="1">
      <alignment horizontal="center" wrapText="1"/>
    </xf>
    <xf numFmtId="0" fontId="2" fillId="18" borderId="9" xfId="0" applyFont="1" applyFill="1" applyBorder="1" applyAlignment="1">
      <alignment horizontal="center" wrapText="1"/>
    </xf>
    <xf numFmtId="0" fontId="10" fillId="15" borderId="7" xfId="0" applyFont="1" applyFill="1" applyBorder="1" applyAlignment="1"/>
    <xf numFmtId="0" fontId="10" fillId="15" borderId="8" xfId="0" applyFont="1" applyFill="1" applyBorder="1" applyAlignment="1"/>
    <xf numFmtId="0" fontId="10" fillId="15" borderId="9" xfId="0" applyFont="1" applyFill="1" applyBorder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3648075</xdr:colOff>
      <xdr:row>3</xdr:row>
      <xdr:rowOff>104775</xdr:rowOff>
    </xdr:from>
    <xdr:to>
      <xdr:col>4</xdr:col>
      <xdr:colOff>266700</xdr:colOff>
      <xdr:row>4</xdr:row>
      <xdr:rowOff>28575</xdr:rowOff>
    </xdr:to>
    <xdr:cxnSp macro="">
      <xdr:nvCxnSpPr>
        <xdr:cNvPr id="2" name="Straight Arrow Connector 1"/>
        <xdr:cNvCxnSpPr/>
      </xdr:nvCxnSpPr>
      <xdr:spPr>
        <a:xfrm>
          <a:off x="4143375" y="866775"/>
          <a:ext cx="3429000" cy="1143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versitypressscholarship.com/fileasset/UPSO_Alltitles.xls" TargetMode="External"/><Relationship Id="rId2" Type="http://schemas.openxmlformats.org/officeDocument/2006/relationships/hyperlink" Target="https://www.surveymonkey.com/r/UPSO2016" TargetMode="External"/><Relationship Id="rId1" Type="http://schemas.openxmlformats.org/officeDocument/2006/relationships/hyperlink" Target="http://bit.ly/Tt0RH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D9E3"/>
  </sheetPr>
  <dimension ref="A1:L45"/>
  <sheetViews>
    <sheetView topLeftCell="A10" workbookViewId="0">
      <selection activeCell="F28" sqref="F28:F29"/>
    </sheetView>
  </sheetViews>
  <sheetFormatPr defaultRowHeight="15" x14ac:dyDescent="0.25"/>
  <cols>
    <col min="1" max="1" width="23.7109375" customWidth="1"/>
    <col min="2" max="2" width="29.7109375" customWidth="1"/>
    <col min="3" max="4" width="13" customWidth="1"/>
    <col min="5" max="5" width="23.5703125" customWidth="1"/>
    <col min="6" max="6" width="13.28515625" customWidth="1"/>
    <col min="7" max="7" width="11.28515625" customWidth="1"/>
    <col min="8" max="8" width="11.85546875" customWidth="1"/>
    <col min="9" max="9" width="10.140625" customWidth="1"/>
    <col min="10" max="10" width="9.140625" customWidth="1"/>
    <col min="11" max="11" width="8.5703125" customWidth="1"/>
    <col min="12" max="12" width="37.28515625" customWidth="1"/>
    <col min="14" max="14" width="12.5703125" customWidth="1"/>
  </cols>
  <sheetData>
    <row r="1" spans="1:12" x14ac:dyDescent="0.25">
      <c r="A1" s="1" t="s">
        <v>130</v>
      </c>
      <c r="B1" s="2"/>
      <c r="C1" s="3"/>
    </row>
    <row r="2" spans="1:12" ht="15.75" thickBot="1" x14ac:dyDescent="0.3">
      <c r="A2" s="4" t="s">
        <v>157</v>
      </c>
      <c r="B2" s="5"/>
      <c r="C2" s="6"/>
    </row>
    <row r="3" spans="1:12" ht="31.5" customHeight="1" thickBot="1" x14ac:dyDescent="0.35">
      <c r="E3" s="299" t="s">
        <v>154</v>
      </c>
      <c r="F3" s="300"/>
      <c r="G3" s="300"/>
      <c r="H3" s="300"/>
      <c r="I3" s="301"/>
      <c r="K3" s="302" t="s">
        <v>0</v>
      </c>
      <c r="L3" s="303"/>
    </row>
    <row r="4" spans="1:12" ht="15.75" thickBot="1" x14ac:dyDescent="0.3">
      <c r="A4" s="1" t="s">
        <v>1</v>
      </c>
      <c r="B4" s="1"/>
      <c r="C4" s="3"/>
      <c r="K4" s="7"/>
      <c r="L4" s="8"/>
    </row>
    <row r="5" spans="1:12" ht="30.75" customHeight="1" thickBot="1" x14ac:dyDescent="0.3">
      <c r="A5" s="304" t="s">
        <v>163</v>
      </c>
      <c r="B5" s="305"/>
      <c r="C5" s="306"/>
      <c r="E5" s="307" t="s">
        <v>137</v>
      </c>
      <c r="F5" s="308"/>
      <c r="G5" s="308"/>
      <c r="H5" s="308"/>
      <c r="I5" s="309"/>
      <c r="K5" s="9"/>
      <c r="L5" s="10" t="s">
        <v>2</v>
      </c>
    </row>
    <row r="6" spans="1:12" ht="15.75" thickBot="1" x14ac:dyDescent="0.3">
      <c r="E6" s="11" t="s">
        <v>3</v>
      </c>
      <c r="F6" s="12" t="s">
        <v>4</v>
      </c>
      <c r="G6" s="13" t="s">
        <v>5</v>
      </c>
      <c r="H6" s="13" t="s">
        <v>6</v>
      </c>
      <c r="I6" s="14" t="s">
        <v>7</v>
      </c>
      <c r="K6" s="15" t="s">
        <v>8</v>
      </c>
      <c r="L6" s="16" t="s">
        <v>9</v>
      </c>
    </row>
    <row r="7" spans="1:12" ht="15.75" thickBot="1" x14ac:dyDescent="0.3">
      <c r="E7" s="17" t="s">
        <v>10</v>
      </c>
      <c r="F7" s="18">
        <v>0.25</v>
      </c>
      <c r="G7" s="19">
        <v>0.35</v>
      </c>
      <c r="H7" s="19">
        <v>0.4</v>
      </c>
      <c r="I7" s="20">
        <v>0.45</v>
      </c>
      <c r="K7" s="9"/>
      <c r="L7" s="10" t="s">
        <v>11</v>
      </c>
    </row>
    <row r="8" spans="1:12" ht="30.75" thickBot="1" x14ac:dyDescent="0.3">
      <c r="A8" s="21" t="s">
        <v>131</v>
      </c>
      <c r="B8" s="284" t="s">
        <v>156</v>
      </c>
      <c r="K8" s="15" t="s">
        <v>12</v>
      </c>
      <c r="L8" s="16" t="s">
        <v>13</v>
      </c>
    </row>
    <row r="9" spans="1:12" ht="15.75" thickBot="1" x14ac:dyDescent="0.3">
      <c r="A9" s="23" t="s">
        <v>14</v>
      </c>
      <c r="B9" s="24" t="s">
        <v>15</v>
      </c>
      <c r="E9" s="307" t="s">
        <v>138</v>
      </c>
      <c r="F9" s="308"/>
      <c r="G9" s="308"/>
      <c r="H9" s="308"/>
      <c r="I9" s="309"/>
      <c r="K9" s="25" t="s">
        <v>16</v>
      </c>
      <c r="L9" s="26" t="s">
        <v>17</v>
      </c>
    </row>
    <row r="10" spans="1:12" ht="15.75" thickBot="1" x14ac:dyDescent="0.3">
      <c r="A10" t="s">
        <v>18</v>
      </c>
      <c r="B10" s="27" t="s">
        <v>19</v>
      </c>
      <c r="E10" s="11" t="s">
        <v>3</v>
      </c>
      <c r="F10" s="28" t="s">
        <v>4</v>
      </c>
      <c r="G10" s="29" t="s">
        <v>5</v>
      </c>
      <c r="H10" s="29" t="s">
        <v>6</v>
      </c>
      <c r="I10" s="30" t="s">
        <v>7</v>
      </c>
      <c r="K10" s="25" t="s">
        <v>20</v>
      </c>
      <c r="L10" s="26" t="s">
        <v>21</v>
      </c>
    </row>
    <row r="11" spans="1:12" ht="15.75" thickBot="1" x14ac:dyDescent="0.3">
      <c r="A11" s="31" t="s">
        <v>22</v>
      </c>
      <c r="B11" s="51" t="s">
        <v>134</v>
      </c>
      <c r="E11" s="17" t="s">
        <v>10</v>
      </c>
      <c r="F11" s="33">
        <v>0.3</v>
      </c>
      <c r="G11" s="34">
        <v>0.4</v>
      </c>
      <c r="H11" s="34">
        <v>0.45</v>
      </c>
      <c r="I11" s="35">
        <v>0.5</v>
      </c>
      <c r="K11" s="25" t="s">
        <v>24</v>
      </c>
      <c r="L11" s="26" t="s">
        <v>25</v>
      </c>
    </row>
    <row r="12" spans="1:12" ht="15.75" thickBot="1" x14ac:dyDescent="0.3">
      <c r="A12" s="31" t="s">
        <v>26</v>
      </c>
      <c r="B12" s="51" t="s">
        <v>135</v>
      </c>
      <c r="K12" s="36"/>
      <c r="L12" s="37"/>
    </row>
    <row r="13" spans="1:12" ht="15.75" thickBot="1" x14ac:dyDescent="0.3">
      <c r="A13" s="51" t="s">
        <v>28</v>
      </c>
      <c r="B13" s="32" t="s">
        <v>23</v>
      </c>
    </row>
    <row r="14" spans="1:12" ht="15.75" thickBot="1" x14ac:dyDescent="0.3">
      <c r="A14" s="51" t="s">
        <v>132</v>
      </c>
      <c r="B14" s="32" t="s">
        <v>27</v>
      </c>
      <c r="E14" s="296" t="s">
        <v>155</v>
      </c>
      <c r="F14" s="297"/>
      <c r="G14" s="297"/>
      <c r="H14" s="297"/>
      <c r="I14" s="298"/>
    </row>
    <row r="15" spans="1:12" x14ac:dyDescent="0.25">
      <c r="A15" s="51" t="s">
        <v>30</v>
      </c>
      <c r="B15" s="32" t="s">
        <v>29</v>
      </c>
      <c r="E15" s="11" t="s">
        <v>3</v>
      </c>
      <c r="F15" s="38" t="s">
        <v>4</v>
      </c>
      <c r="G15" s="39" t="s">
        <v>5</v>
      </c>
      <c r="H15" s="39" t="s">
        <v>6</v>
      </c>
      <c r="I15" s="40" t="s">
        <v>7</v>
      </c>
    </row>
    <row r="16" spans="1:12" ht="15.75" thickBot="1" x14ac:dyDescent="0.3">
      <c r="A16" s="51" t="s">
        <v>32</v>
      </c>
      <c r="B16" s="32" t="s">
        <v>31</v>
      </c>
      <c r="E16" s="17" t="s">
        <v>10</v>
      </c>
      <c r="F16" s="41">
        <v>0.3</v>
      </c>
      <c r="G16" s="42">
        <v>0.4</v>
      </c>
      <c r="H16" s="42">
        <v>0.45</v>
      </c>
      <c r="I16" s="43">
        <v>0.5</v>
      </c>
    </row>
    <row r="17" spans="1:9" ht="15.75" thickBot="1" x14ac:dyDescent="0.3">
      <c r="A17" s="51" t="s">
        <v>34</v>
      </c>
      <c r="B17" s="249" t="s">
        <v>136</v>
      </c>
      <c r="E17" s="44"/>
    </row>
    <row r="18" spans="1:9" ht="15.75" thickBot="1" x14ac:dyDescent="0.3">
      <c r="A18" s="51" t="s">
        <v>36</v>
      </c>
      <c r="B18" s="32" t="s">
        <v>33</v>
      </c>
      <c r="E18" s="296" t="s">
        <v>139</v>
      </c>
      <c r="F18" s="297"/>
      <c r="G18" s="297"/>
      <c r="H18" s="297"/>
      <c r="I18" s="298"/>
    </row>
    <row r="19" spans="1:9" x14ac:dyDescent="0.25">
      <c r="A19" s="248" t="s">
        <v>38</v>
      </c>
      <c r="B19" s="32" t="s">
        <v>35</v>
      </c>
      <c r="E19" s="11" t="s">
        <v>3</v>
      </c>
      <c r="F19" s="45" t="s">
        <v>4</v>
      </c>
      <c r="G19" s="46" t="s">
        <v>5</v>
      </c>
      <c r="H19" s="46" t="s">
        <v>6</v>
      </c>
      <c r="I19" s="47" t="s">
        <v>7</v>
      </c>
    </row>
    <row r="20" spans="1:9" ht="15.75" thickBot="1" x14ac:dyDescent="0.3">
      <c r="A20" s="51" t="s">
        <v>40</v>
      </c>
      <c r="B20" s="32" t="s">
        <v>37</v>
      </c>
      <c r="E20" s="17" t="s">
        <v>10</v>
      </c>
      <c r="F20" s="48">
        <v>0.35</v>
      </c>
      <c r="G20" s="49">
        <v>0.45</v>
      </c>
      <c r="H20" s="49">
        <v>0.5</v>
      </c>
      <c r="I20" s="50">
        <v>0.55000000000000004</v>
      </c>
    </row>
    <row r="21" spans="1:9" x14ac:dyDescent="0.25">
      <c r="A21" s="248" t="s">
        <v>42</v>
      </c>
      <c r="B21" s="32" t="s">
        <v>39</v>
      </c>
    </row>
    <row r="22" spans="1:9" x14ac:dyDescent="0.25">
      <c r="A22" s="248" t="s">
        <v>133</v>
      </c>
      <c r="B22" s="32" t="s">
        <v>41</v>
      </c>
    </row>
    <row r="23" spans="1:9" x14ac:dyDescent="0.25">
      <c r="A23" s="248" t="s">
        <v>44</v>
      </c>
      <c r="B23" s="32" t="s">
        <v>43</v>
      </c>
    </row>
    <row r="24" spans="1:9" x14ac:dyDescent="0.25">
      <c r="A24" s="51" t="s">
        <v>46</v>
      </c>
      <c r="B24" s="32" t="s">
        <v>45</v>
      </c>
    </row>
    <row r="25" spans="1:9" x14ac:dyDescent="0.25">
      <c r="A25" s="248" t="s">
        <v>48</v>
      </c>
      <c r="B25" s="32" t="s">
        <v>47</v>
      </c>
    </row>
    <row r="26" spans="1:9" x14ac:dyDescent="0.25">
      <c r="A26" s="248" t="s">
        <v>105</v>
      </c>
      <c r="B26" s="32" t="s">
        <v>49</v>
      </c>
    </row>
    <row r="27" spans="1:9" x14ac:dyDescent="0.25">
      <c r="A27" s="51" t="s">
        <v>51</v>
      </c>
      <c r="B27" s="32" t="s">
        <v>50</v>
      </c>
    </row>
    <row r="28" spans="1:9" x14ac:dyDescent="0.25">
      <c r="A28" s="51" t="s">
        <v>53</v>
      </c>
      <c r="B28" s="32" t="s">
        <v>52</v>
      </c>
    </row>
    <row r="29" spans="1:9" x14ac:dyDescent="0.25">
      <c r="B29" s="32" t="s">
        <v>54</v>
      </c>
    </row>
    <row r="30" spans="1:9" x14ac:dyDescent="0.25">
      <c r="B30" s="32" t="s">
        <v>55</v>
      </c>
    </row>
    <row r="31" spans="1:9" x14ac:dyDescent="0.25">
      <c r="B31" s="32" t="s">
        <v>56</v>
      </c>
    </row>
    <row r="32" spans="1:9" x14ac:dyDescent="0.25">
      <c r="B32" s="32" t="s">
        <v>57</v>
      </c>
    </row>
    <row r="33" spans="1:2" x14ac:dyDescent="0.25">
      <c r="B33" s="32" t="s">
        <v>58</v>
      </c>
    </row>
    <row r="34" spans="1:2" x14ac:dyDescent="0.25">
      <c r="B34" s="32" t="s">
        <v>59</v>
      </c>
    </row>
    <row r="35" spans="1:2" x14ac:dyDescent="0.25">
      <c r="B35" s="32" t="s">
        <v>60</v>
      </c>
    </row>
    <row r="36" spans="1:2" x14ac:dyDescent="0.25">
      <c r="B36" s="32" t="s">
        <v>61</v>
      </c>
    </row>
    <row r="37" spans="1:2" x14ac:dyDescent="0.25">
      <c r="B37" s="51" t="s">
        <v>62</v>
      </c>
    </row>
    <row r="38" spans="1:2" x14ac:dyDescent="0.25">
      <c r="B38" s="51" t="s">
        <v>63</v>
      </c>
    </row>
    <row r="39" spans="1:2" x14ac:dyDescent="0.25">
      <c r="B39" s="51" t="s">
        <v>64</v>
      </c>
    </row>
    <row r="43" spans="1:2" x14ac:dyDescent="0.25">
      <c r="A43" s="52"/>
    </row>
    <row r="44" spans="1:2" x14ac:dyDescent="0.25">
      <c r="A44" s="52"/>
    </row>
    <row r="45" spans="1:2" x14ac:dyDescent="0.25">
      <c r="A45" s="52"/>
    </row>
  </sheetData>
  <mergeCells count="7">
    <mergeCell ref="E14:I14"/>
    <mergeCell ref="E18:I18"/>
    <mergeCell ref="E3:I3"/>
    <mergeCell ref="K3:L3"/>
    <mergeCell ref="A5:C5"/>
    <mergeCell ref="E5:I5"/>
    <mergeCell ref="E9:I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0"/>
  <sheetViews>
    <sheetView tabSelected="1" workbookViewId="0">
      <selection activeCell="B17" sqref="B17"/>
    </sheetView>
  </sheetViews>
  <sheetFormatPr defaultRowHeight="15" x14ac:dyDescent="0.25"/>
  <cols>
    <col min="1" max="1" width="7.42578125" customWidth="1"/>
    <col min="2" max="2" width="83.85546875" customWidth="1"/>
    <col min="6" max="6" width="8.5703125" customWidth="1"/>
    <col min="7" max="7" width="37.28515625" customWidth="1"/>
  </cols>
  <sheetData>
    <row r="1" spans="1:7" ht="15.75" thickBot="1" x14ac:dyDescent="0.3"/>
    <row r="2" spans="1:7" ht="28.5" customHeight="1" thickBot="1" x14ac:dyDescent="0.3">
      <c r="A2" s="53" t="s">
        <v>65</v>
      </c>
      <c r="B2" s="22" t="s">
        <v>66</v>
      </c>
      <c r="F2" s="302" t="s">
        <v>0</v>
      </c>
      <c r="G2" s="303"/>
    </row>
    <row r="3" spans="1:7" ht="15.75" thickBot="1" x14ac:dyDescent="0.3">
      <c r="A3" s="285"/>
      <c r="B3" s="286"/>
      <c r="F3" s="7"/>
      <c r="G3" s="8"/>
    </row>
    <row r="4" spans="1:7" x14ac:dyDescent="0.25">
      <c r="A4" s="287" t="s">
        <v>67</v>
      </c>
      <c r="B4" s="54" t="s">
        <v>68</v>
      </c>
      <c r="F4" s="9"/>
      <c r="G4" s="10" t="s">
        <v>2</v>
      </c>
    </row>
    <row r="5" spans="1:7" ht="15.75" thickBot="1" x14ac:dyDescent="0.3">
      <c r="A5" s="288"/>
      <c r="B5" s="54"/>
      <c r="F5" s="15" t="s">
        <v>8</v>
      </c>
      <c r="G5" s="16" t="s">
        <v>9</v>
      </c>
    </row>
    <row r="6" spans="1:7" x14ac:dyDescent="0.25">
      <c r="A6" s="287" t="s">
        <v>69</v>
      </c>
      <c r="B6" s="54" t="s">
        <v>70</v>
      </c>
      <c r="F6" s="9"/>
      <c r="G6" s="10" t="s">
        <v>11</v>
      </c>
    </row>
    <row r="7" spans="1:7" ht="15.75" thickBot="1" x14ac:dyDescent="0.3">
      <c r="A7" s="288"/>
      <c r="B7" s="54"/>
      <c r="F7" s="15" t="s">
        <v>12</v>
      </c>
      <c r="G7" s="16" t="s">
        <v>13</v>
      </c>
    </row>
    <row r="8" spans="1:7" ht="15.75" thickBot="1" x14ac:dyDescent="0.3">
      <c r="A8" s="287" t="s">
        <v>71</v>
      </c>
      <c r="B8" s="289" t="s">
        <v>72</v>
      </c>
      <c r="F8" s="25" t="s">
        <v>16</v>
      </c>
      <c r="G8" s="26" t="s">
        <v>17</v>
      </c>
    </row>
    <row r="9" spans="1:7" ht="15.75" thickBot="1" x14ac:dyDescent="0.3">
      <c r="A9" s="288"/>
      <c r="B9" s="54" t="s">
        <v>73</v>
      </c>
      <c r="F9" s="25" t="s">
        <v>20</v>
      </c>
      <c r="G9" s="26" t="s">
        <v>21</v>
      </c>
    </row>
    <row r="10" spans="1:7" ht="15.75" thickBot="1" x14ac:dyDescent="0.3">
      <c r="A10" s="288"/>
      <c r="B10" s="54" t="s">
        <v>74</v>
      </c>
      <c r="F10" s="25" t="s">
        <v>24</v>
      </c>
      <c r="G10" s="26" t="s">
        <v>25</v>
      </c>
    </row>
    <row r="11" spans="1:7" ht="15.75" thickBot="1" x14ac:dyDescent="0.3">
      <c r="A11" s="288"/>
      <c r="B11" s="54" t="s">
        <v>158</v>
      </c>
      <c r="F11" s="36"/>
      <c r="G11" s="37"/>
    </row>
    <row r="12" spans="1:7" x14ac:dyDescent="0.25">
      <c r="A12" s="288"/>
      <c r="B12" s="54"/>
    </row>
    <row r="13" spans="1:7" x14ac:dyDescent="0.25">
      <c r="A13" s="287" t="s">
        <v>75</v>
      </c>
      <c r="B13" s="54" t="s">
        <v>76</v>
      </c>
    </row>
    <row r="14" spans="1:7" x14ac:dyDescent="0.25">
      <c r="A14" s="288"/>
      <c r="B14" s="54" t="s">
        <v>77</v>
      </c>
    </row>
    <row r="15" spans="1:7" x14ac:dyDescent="0.25">
      <c r="A15" s="288"/>
      <c r="B15" s="54"/>
    </row>
    <row r="16" spans="1:7" x14ac:dyDescent="0.25">
      <c r="A16" s="287" t="s">
        <v>78</v>
      </c>
      <c r="B16" s="54" t="s">
        <v>164</v>
      </c>
    </row>
    <row r="17" spans="1:2" x14ac:dyDescent="0.25">
      <c r="A17" s="287"/>
      <c r="B17" s="54" t="s">
        <v>79</v>
      </c>
    </row>
    <row r="18" spans="1:2" x14ac:dyDescent="0.25">
      <c r="A18" s="290"/>
      <c r="B18" s="55" t="s">
        <v>159</v>
      </c>
    </row>
    <row r="19" spans="1:2" x14ac:dyDescent="0.25">
      <c r="A19" s="290"/>
      <c r="B19" s="55"/>
    </row>
    <row r="20" spans="1:2" x14ac:dyDescent="0.25">
      <c r="A20" s="290">
        <v>6</v>
      </c>
      <c r="B20" s="56" t="s">
        <v>80</v>
      </c>
    </row>
    <row r="21" spans="1:2" x14ac:dyDescent="0.25">
      <c r="A21" s="290"/>
      <c r="B21" s="56" t="s">
        <v>162</v>
      </c>
    </row>
    <row r="22" spans="1:2" x14ac:dyDescent="0.25">
      <c r="A22" s="290"/>
      <c r="B22" s="291" t="s">
        <v>81</v>
      </c>
    </row>
    <row r="23" spans="1:2" x14ac:dyDescent="0.25">
      <c r="A23" s="290"/>
      <c r="B23" s="291"/>
    </row>
    <row r="24" spans="1:2" x14ac:dyDescent="0.25">
      <c r="A24" s="290">
        <v>7</v>
      </c>
      <c r="B24" s="56" t="s">
        <v>82</v>
      </c>
    </row>
    <row r="25" spans="1:2" x14ac:dyDescent="0.25">
      <c r="A25" s="290"/>
      <c r="B25" s="55" t="s">
        <v>83</v>
      </c>
    </row>
    <row r="26" spans="1:2" ht="15.75" thickBot="1" x14ac:dyDescent="0.3">
      <c r="A26" s="292"/>
      <c r="B26" s="293" t="s">
        <v>84</v>
      </c>
    </row>
    <row r="27" spans="1:2" x14ac:dyDescent="0.25">
      <c r="A27" s="57"/>
    </row>
    <row r="28" spans="1:2" x14ac:dyDescent="0.25">
      <c r="A28" s="57"/>
    </row>
    <row r="29" spans="1:2" x14ac:dyDescent="0.25">
      <c r="B29" s="294" t="s">
        <v>160</v>
      </c>
    </row>
    <row r="30" spans="1:2" x14ac:dyDescent="0.25">
      <c r="B30" s="295" t="s">
        <v>161</v>
      </c>
    </row>
  </sheetData>
  <mergeCells count="1">
    <mergeCell ref="F2:G2"/>
  </mergeCells>
  <hyperlinks>
    <hyperlink ref="B25" r:id="rId1"/>
    <hyperlink ref="B18" r:id="rId2"/>
    <hyperlink ref="B30" r:id="rId3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8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40.85546875" customWidth="1"/>
    <col min="2" max="2" width="14.7109375" customWidth="1"/>
    <col min="3" max="3" width="16.28515625" customWidth="1"/>
    <col min="4" max="7" width="13.7109375" customWidth="1"/>
    <col min="8" max="8" width="14.7109375" customWidth="1"/>
    <col min="9" max="9" width="16.28515625" customWidth="1"/>
    <col min="10" max="13" width="13.7109375" customWidth="1"/>
    <col min="14" max="14" width="14.7109375" customWidth="1"/>
    <col min="15" max="15" width="16.28515625" customWidth="1"/>
    <col min="16" max="19" width="13.7109375" customWidth="1"/>
    <col min="20" max="20" width="14.7109375" customWidth="1"/>
    <col min="21" max="21" width="16.28515625" customWidth="1"/>
    <col min="22" max="25" width="13.7109375" customWidth="1"/>
  </cols>
  <sheetData>
    <row r="1" spans="1:25" ht="21.75" thickBot="1" x14ac:dyDescent="0.4">
      <c r="A1" s="59"/>
      <c r="B1" s="344" t="s">
        <v>85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6"/>
    </row>
    <row r="2" spans="1:25" s="58" customFormat="1" ht="14.25" customHeight="1" x14ac:dyDescent="0.35">
      <c r="A2" s="60"/>
      <c r="B2" s="61"/>
      <c r="C2" s="61"/>
      <c r="D2" s="61"/>
      <c r="E2" s="61"/>
      <c r="F2" s="61"/>
      <c r="G2" s="61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5" ht="12.75" customHeight="1" thickBot="1" x14ac:dyDescent="0.3">
      <c r="A3" s="63"/>
      <c r="B3" s="61"/>
      <c r="C3" s="61"/>
      <c r="D3" s="61"/>
      <c r="E3" s="61"/>
      <c r="F3" s="61"/>
      <c r="G3" s="61"/>
      <c r="L3" s="250"/>
      <c r="N3" s="250"/>
    </row>
    <row r="4" spans="1:25" ht="21.75" customHeight="1" thickBot="1" x14ac:dyDescent="0.4">
      <c r="A4" s="64"/>
      <c r="B4" s="310" t="s">
        <v>86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2"/>
    </row>
    <row r="6" spans="1:25" ht="15.75" x14ac:dyDescent="0.25">
      <c r="A6" s="332"/>
      <c r="B6" s="334" t="s">
        <v>140</v>
      </c>
      <c r="C6" s="335"/>
      <c r="D6" s="335"/>
      <c r="E6" s="335"/>
      <c r="F6" s="335"/>
      <c r="G6" s="335"/>
      <c r="H6" s="337" t="s">
        <v>141</v>
      </c>
      <c r="I6" s="338"/>
      <c r="J6" s="338"/>
      <c r="K6" s="338"/>
      <c r="L6" s="338"/>
      <c r="M6" s="338"/>
      <c r="N6" s="340" t="s">
        <v>142</v>
      </c>
      <c r="O6" s="341"/>
      <c r="P6" s="341"/>
      <c r="Q6" s="341"/>
      <c r="R6" s="341"/>
      <c r="S6" s="347"/>
      <c r="T6" s="342" t="s">
        <v>143</v>
      </c>
      <c r="U6" s="343"/>
      <c r="V6" s="343"/>
      <c r="W6" s="343"/>
      <c r="X6" s="343"/>
      <c r="Y6" s="348"/>
    </row>
    <row r="7" spans="1:25" s="78" customFormat="1" ht="35.25" customHeight="1" x14ac:dyDescent="0.25">
      <c r="A7" s="333"/>
      <c r="B7" s="65"/>
      <c r="C7" s="66"/>
      <c r="D7" s="67" t="s">
        <v>87</v>
      </c>
      <c r="E7" s="68" t="s">
        <v>88</v>
      </c>
      <c r="F7" s="68" t="s">
        <v>89</v>
      </c>
      <c r="G7" s="69" t="s">
        <v>90</v>
      </c>
      <c r="H7" s="70"/>
      <c r="I7" s="71"/>
      <c r="J7" s="72" t="s">
        <v>87</v>
      </c>
      <c r="K7" s="73" t="s">
        <v>91</v>
      </c>
      <c r="L7" s="73" t="s">
        <v>89</v>
      </c>
      <c r="M7" s="74" t="s">
        <v>90</v>
      </c>
      <c r="N7" s="313"/>
      <c r="O7" s="314"/>
      <c r="P7" s="75" t="s">
        <v>87</v>
      </c>
      <c r="Q7" s="76" t="s">
        <v>91</v>
      </c>
      <c r="R7" s="76" t="s">
        <v>89</v>
      </c>
      <c r="S7" s="77" t="s">
        <v>90</v>
      </c>
      <c r="T7" s="315"/>
      <c r="U7" s="316"/>
      <c r="V7" s="251" t="s">
        <v>87</v>
      </c>
      <c r="W7" s="252" t="s">
        <v>91</v>
      </c>
      <c r="X7" s="252" t="s">
        <v>89</v>
      </c>
      <c r="Y7" s="253" t="s">
        <v>90</v>
      </c>
    </row>
    <row r="8" spans="1:25" ht="30.75" thickBot="1" x14ac:dyDescent="0.3">
      <c r="A8" s="79" t="s">
        <v>92</v>
      </c>
      <c r="B8" s="80" t="s">
        <v>144</v>
      </c>
      <c r="C8" s="81" t="s">
        <v>94</v>
      </c>
      <c r="D8" s="82">
        <v>0.25</v>
      </c>
      <c r="E8" s="83">
        <v>0.35</v>
      </c>
      <c r="F8" s="83">
        <v>0.4</v>
      </c>
      <c r="G8" s="84">
        <v>0.45</v>
      </c>
      <c r="H8" s="85" t="s">
        <v>93</v>
      </c>
      <c r="I8" s="86" t="s">
        <v>94</v>
      </c>
      <c r="J8" s="87">
        <v>0.25</v>
      </c>
      <c r="K8" s="88">
        <v>0.35</v>
      </c>
      <c r="L8" s="88">
        <v>0.4</v>
      </c>
      <c r="M8" s="89">
        <v>0.45</v>
      </c>
      <c r="N8" s="90" t="s">
        <v>95</v>
      </c>
      <c r="O8" s="91" t="s">
        <v>94</v>
      </c>
      <c r="P8" s="92">
        <v>0.3</v>
      </c>
      <c r="Q8" s="93">
        <v>0.4</v>
      </c>
      <c r="R8" s="94">
        <v>0.45</v>
      </c>
      <c r="S8" s="95">
        <v>0.5</v>
      </c>
      <c r="T8" s="254" t="s">
        <v>96</v>
      </c>
      <c r="U8" s="255" t="s">
        <v>94</v>
      </c>
      <c r="V8" s="256">
        <v>0.3</v>
      </c>
      <c r="W8" s="257">
        <v>0.4</v>
      </c>
      <c r="X8" s="258">
        <v>0.45</v>
      </c>
      <c r="Y8" s="259">
        <v>0.5</v>
      </c>
    </row>
    <row r="9" spans="1:25" ht="15.75" thickTop="1" x14ac:dyDescent="0.25">
      <c r="A9" s="31" t="s">
        <v>97</v>
      </c>
      <c r="B9" s="96">
        <v>1211</v>
      </c>
      <c r="C9" s="97">
        <v>118820</v>
      </c>
      <c r="D9" s="98">
        <f>C9*0.75</f>
        <v>89115</v>
      </c>
      <c r="E9" s="99">
        <f>C9*0.65</f>
        <v>77233</v>
      </c>
      <c r="F9" s="99">
        <f>C9*0.6</f>
        <v>71292</v>
      </c>
      <c r="G9" s="100">
        <f>C9*0.55</f>
        <v>65351.000000000007</v>
      </c>
      <c r="H9" s="101">
        <v>997</v>
      </c>
      <c r="I9" s="102">
        <v>104201</v>
      </c>
      <c r="J9" s="103">
        <f>I9*0.75</f>
        <v>78150.75</v>
      </c>
      <c r="K9" s="104">
        <f>I9*0.65</f>
        <v>67730.650000000009</v>
      </c>
      <c r="L9" s="105">
        <f>I9*0.6</f>
        <v>62520.6</v>
      </c>
      <c r="M9" s="105">
        <f>I9*0.55</f>
        <v>57310.55</v>
      </c>
      <c r="N9" s="101">
        <v>1044</v>
      </c>
      <c r="O9" s="102">
        <v>108445</v>
      </c>
      <c r="P9" s="103">
        <f>O9*0.7</f>
        <v>75911.5</v>
      </c>
      <c r="Q9" s="104">
        <f>O9*0.6</f>
        <v>65067</v>
      </c>
      <c r="R9" s="105">
        <f>O9*0.55</f>
        <v>59644.750000000007</v>
      </c>
      <c r="S9" s="106">
        <f>O9*0.5</f>
        <v>54222.5</v>
      </c>
      <c r="T9" s="101">
        <v>1061</v>
      </c>
      <c r="U9" s="102">
        <v>115967</v>
      </c>
      <c r="V9" s="103">
        <f>U9*0.7</f>
        <v>81176.899999999994</v>
      </c>
      <c r="W9" s="104">
        <f>U9*0.6</f>
        <v>69580.2</v>
      </c>
      <c r="X9" s="105">
        <f>U9*0.55</f>
        <v>63781.850000000006</v>
      </c>
      <c r="Y9" s="106">
        <f>U9*0.5</f>
        <v>57983.5</v>
      </c>
    </row>
    <row r="10" spans="1:25" x14ac:dyDescent="0.25">
      <c r="A10" s="31" t="s">
        <v>98</v>
      </c>
      <c r="B10" s="109">
        <v>7</v>
      </c>
      <c r="C10" s="110">
        <v>988</v>
      </c>
      <c r="D10" s="111">
        <f>C10*0.75</f>
        <v>741</v>
      </c>
      <c r="E10" s="112">
        <f>C10*0.65</f>
        <v>642.20000000000005</v>
      </c>
      <c r="F10" s="112">
        <f>C10*0.6</f>
        <v>592.79999999999995</v>
      </c>
      <c r="G10" s="100">
        <f>C10*0.55</f>
        <v>543.40000000000009</v>
      </c>
      <c r="H10" s="113">
        <v>17</v>
      </c>
      <c r="I10" s="114">
        <v>2102</v>
      </c>
      <c r="J10" s="103">
        <f>I10*0.75</f>
        <v>1576.5</v>
      </c>
      <c r="K10" s="104">
        <f>I10*0.65</f>
        <v>1366.3</v>
      </c>
      <c r="L10" s="105">
        <f>I10*0.6</f>
        <v>1261.2</v>
      </c>
      <c r="M10" s="105">
        <f>I10*0.55</f>
        <v>1156.1000000000001</v>
      </c>
      <c r="N10" s="113">
        <v>17</v>
      </c>
      <c r="O10" s="114">
        <v>2236</v>
      </c>
      <c r="P10" s="103"/>
      <c r="Q10" s="104"/>
      <c r="R10" s="105"/>
      <c r="S10" s="115"/>
      <c r="T10" s="113">
        <v>28</v>
      </c>
      <c r="U10" s="114">
        <v>3729</v>
      </c>
      <c r="V10" s="103">
        <f>U10*0.7</f>
        <v>2610.2999999999997</v>
      </c>
      <c r="W10" s="104">
        <f>U10*0.6</f>
        <v>2237.4</v>
      </c>
      <c r="X10" s="105">
        <f>U10*0.55</f>
        <v>2050.9500000000003</v>
      </c>
      <c r="Y10" s="115">
        <f>U10*0.5</f>
        <v>1864.5</v>
      </c>
    </row>
    <row r="11" spans="1:25" x14ac:dyDescent="0.25">
      <c r="A11" s="31" t="s">
        <v>100</v>
      </c>
      <c r="B11" s="116">
        <v>10</v>
      </c>
      <c r="C11" s="117">
        <v>562</v>
      </c>
      <c r="D11" s="103">
        <f t="shared" ref="D11:D28" si="0">C11*0.75</f>
        <v>421.5</v>
      </c>
      <c r="E11" s="105">
        <f t="shared" ref="E11:E28" si="1">C11*0.65</f>
        <v>365.3</v>
      </c>
      <c r="F11" s="105">
        <f t="shared" ref="F11:F28" si="2">C11*0.6</f>
        <v>337.2</v>
      </c>
      <c r="G11" s="100">
        <f t="shared" ref="G11:G28" si="3">C11*0.55</f>
        <v>309.10000000000002</v>
      </c>
      <c r="H11" s="118">
        <v>9</v>
      </c>
      <c r="I11" s="119">
        <v>500</v>
      </c>
      <c r="J11" s="103">
        <f t="shared" ref="J11:J28" si="4">I11*0.75</f>
        <v>375</v>
      </c>
      <c r="K11" s="104">
        <f t="shared" ref="K11:K28" si="5">I11*0.65</f>
        <v>325</v>
      </c>
      <c r="L11" s="105">
        <f t="shared" ref="L11:L28" si="6">I11*0.6</f>
        <v>300</v>
      </c>
      <c r="M11" s="105">
        <f t="shared" ref="M11:M28" si="7">I11*0.55</f>
        <v>275</v>
      </c>
      <c r="N11" s="118">
        <v>7</v>
      </c>
      <c r="O11" s="119">
        <v>460</v>
      </c>
      <c r="P11" s="103">
        <f t="shared" ref="P11:P28" si="8">O11*0.7</f>
        <v>322</v>
      </c>
      <c r="Q11" s="104">
        <f t="shared" ref="Q11:Q28" si="9">O11*0.6</f>
        <v>276</v>
      </c>
      <c r="R11" s="105">
        <f t="shared" ref="R11:R28" si="10">O11*0.55</f>
        <v>253.00000000000003</v>
      </c>
      <c r="S11" s="115">
        <f>O11*0.5</f>
        <v>230</v>
      </c>
      <c r="T11" s="118">
        <v>5</v>
      </c>
      <c r="U11" s="119">
        <v>312</v>
      </c>
      <c r="V11" s="103">
        <f t="shared" ref="V11:V21" si="11">U11*0.7</f>
        <v>218.39999999999998</v>
      </c>
      <c r="W11" s="104">
        <f t="shared" ref="W11:W21" si="12">U11*0.6</f>
        <v>187.2</v>
      </c>
      <c r="X11" s="105">
        <f t="shared" ref="X11:X21" si="13">U11*0.55</f>
        <v>171.60000000000002</v>
      </c>
      <c r="Y11" s="115">
        <f>U11*0.5</f>
        <v>156</v>
      </c>
    </row>
    <row r="12" spans="1:25" x14ac:dyDescent="0.25">
      <c r="A12" s="31" t="s">
        <v>103</v>
      </c>
      <c r="B12" s="116">
        <v>20</v>
      </c>
      <c r="C12" s="117">
        <v>1662</v>
      </c>
      <c r="D12" s="103">
        <f t="shared" si="0"/>
        <v>1246.5</v>
      </c>
      <c r="E12" s="105">
        <f t="shared" si="1"/>
        <v>1080.3</v>
      </c>
      <c r="F12" s="105">
        <f t="shared" si="2"/>
        <v>997.19999999999993</v>
      </c>
      <c r="G12" s="100">
        <f t="shared" si="3"/>
        <v>914.1</v>
      </c>
      <c r="H12" s="118">
        <v>29</v>
      </c>
      <c r="I12" s="119">
        <v>2375</v>
      </c>
      <c r="J12" s="103">
        <f t="shared" si="4"/>
        <v>1781.25</v>
      </c>
      <c r="K12" s="104">
        <f t="shared" si="5"/>
        <v>1543.75</v>
      </c>
      <c r="L12" s="105">
        <f t="shared" si="6"/>
        <v>1425</v>
      </c>
      <c r="M12" s="105">
        <f t="shared" si="7"/>
        <v>1306.25</v>
      </c>
      <c r="N12" s="118">
        <v>45</v>
      </c>
      <c r="O12" s="119">
        <v>2961</v>
      </c>
      <c r="P12" s="103">
        <f t="shared" si="8"/>
        <v>2072.6999999999998</v>
      </c>
      <c r="Q12" s="104">
        <f t="shared" si="9"/>
        <v>1776.6</v>
      </c>
      <c r="R12" s="105">
        <f t="shared" si="10"/>
        <v>1628.5500000000002</v>
      </c>
      <c r="S12" s="115">
        <f t="shared" ref="S12:S28" si="14">O12*0.5</f>
        <v>1480.5</v>
      </c>
      <c r="T12" s="118">
        <v>29</v>
      </c>
      <c r="U12" s="119">
        <v>2396</v>
      </c>
      <c r="V12" s="103">
        <f t="shared" si="11"/>
        <v>1677.1999999999998</v>
      </c>
      <c r="W12" s="104">
        <f t="shared" si="12"/>
        <v>1437.6</v>
      </c>
      <c r="X12" s="105">
        <f t="shared" si="13"/>
        <v>1317.8000000000002</v>
      </c>
      <c r="Y12" s="115">
        <f t="shared" ref="Y12:Y21" si="15">U12*0.5</f>
        <v>1198</v>
      </c>
    </row>
    <row r="13" spans="1:25" x14ac:dyDescent="0.25">
      <c r="A13" s="31" t="s">
        <v>112</v>
      </c>
      <c r="B13" s="116">
        <v>129</v>
      </c>
      <c r="C13" s="117">
        <v>15823</v>
      </c>
      <c r="D13" s="103">
        <f t="shared" si="0"/>
        <v>11867.25</v>
      </c>
      <c r="E13" s="105">
        <f t="shared" si="1"/>
        <v>10284.950000000001</v>
      </c>
      <c r="F13" s="105">
        <f t="shared" si="2"/>
        <v>9493.7999999999993</v>
      </c>
      <c r="G13" s="100">
        <f t="shared" si="3"/>
        <v>8702.6500000000015</v>
      </c>
      <c r="H13" s="118">
        <v>90</v>
      </c>
      <c r="I13" s="119">
        <v>11699</v>
      </c>
      <c r="J13" s="103">
        <f t="shared" si="4"/>
        <v>8774.25</v>
      </c>
      <c r="K13" s="104">
        <f t="shared" si="5"/>
        <v>7604.35</v>
      </c>
      <c r="L13" s="105">
        <f t="shared" si="6"/>
        <v>7019.4</v>
      </c>
      <c r="M13" s="105">
        <f t="shared" si="7"/>
        <v>6434.4500000000007</v>
      </c>
      <c r="N13" s="118">
        <v>119</v>
      </c>
      <c r="O13" s="119">
        <v>15075</v>
      </c>
      <c r="P13" s="103">
        <f t="shared" si="8"/>
        <v>10552.5</v>
      </c>
      <c r="Q13" s="104">
        <f t="shared" si="9"/>
        <v>9045</v>
      </c>
      <c r="R13" s="105">
        <f t="shared" si="10"/>
        <v>8291.25</v>
      </c>
      <c r="S13" s="115">
        <f t="shared" si="14"/>
        <v>7537.5</v>
      </c>
      <c r="T13" s="118">
        <v>854</v>
      </c>
      <c r="U13" s="119">
        <v>100405</v>
      </c>
      <c r="V13" s="103">
        <f t="shared" si="11"/>
        <v>70283.5</v>
      </c>
      <c r="W13" s="104">
        <f t="shared" si="12"/>
        <v>60243</v>
      </c>
      <c r="X13" s="105">
        <f t="shared" si="13"/>
        <v>55222.750000000007</v>
      </c>
      <c r="Y13" s="115">
        <f t="shared" si="15"/>
        <v>50202.5</v>
      </c>
    </row>
    <row r="14" spans="1:25" x14ac:dyDescent="0.25">
      <c r="A14" s="31" t="s">
        <v>145</v>
      </c>
      <c r="B14" s="116">
        <v>97</v>
      </c>
      <c r="C14" s="117">
        <v>6063</v>
      </c>
      <c r="D14" s="103">
        <f t="shared" si="0"/>
        <v>4547.25</v>
      </c>
      <c r="E14" s="105">
        <f t="shared" si="1"/>
        <v>3940.9500000000003</v>
      </c>
      <c r="F14" s="105">
        <f t="shared" si="2"/>
        <v>3637.7999999999997</v>
      </c>
      <c r="G14" s="100">
        <f t="shared" si="3"/>
        <v>3334.65</v>
      </c>
      <c r="H14" s="118">
        <v>389</v>
      </c>
      <c r="I14" s="119">
        <v>25784</v>
      </c>
      <c r="J14" s="103">
        <f t="shared" si="4"/>
        <v>19338</v>
      </c>
      <c r="K14" s="104">
        <f t="shared" si="5"/>
        <v>16759.600000000002</v>
      </c>
      <c r="L14" s="105">
        <f t="shared" si="6"/>
        <v>15470.4</v>
      </c>
      <c r="M14" s="105">
        <f t="shared" si="7"/>
        <v>14181.2</v>
      </c>
      <c r="N14" s="118"/>
      <c r="O14" s="127"/>
      <c r="P14" s="103"/>
      <c r="Q14" s="104"/>
      <c r="R14" s="105"/>
      <c r="S14" s="115"/>
      <c r="T14" s="118"/>
      <c r="U14" s="127"/>
      <c r="V14" s="103"/>
      <c r="W14" s="104"/>
      <c r="X14" s="105"/>
      <c r="Y14" s="115"/>
    </row>
    <row r="15" spans="1:25" x14ac:dyDescent="0.25">
      <c r="A15" s="31" t="s">
        <v>104</v>
      </c>
      <c r="B15" s="116">
        <v>66</v>
      </c>
      <c r="C15" s="117">
        <v>8761</v>
      </c>
      <c r="D15" s="103">
        <f t="shared" si="0"/>
        <v>6570.75</v>
      </c>
      <c r="E15" s="105">
        <f t="shared" si="1"/>
        <v>5694.6500000000005</v>
      </c>
      <c r="F15" s="105">
        <f t="shared" si="2"/>
        <v>5256.5999999999995</v>
      </c>
      <c r="G15" s="100">
        <f t="shared" si="3"/>
        <v>4818.55</v>
      </c>
      <c r="H15" s="118">
        <v>66</v>
      </c>
      <c r="I15" s="119">
        <v>8854</v>
      </c>
      <c r="J15" s="103">
        <f t="shared" si="4"/>
        <v>6640.5</v>
      </c>
      <c r="K15" s="104">
        <f t="shared" si="5"/>
        <v>5755.1</v>
      </c>
      <c r="L15" s="105">
        <f t="shared" si="6"/>
        <v>5312.4</v>
      </c>
      <c r="M15" s="105">
        <f t="shared" si="7"/>
        <v>4869.7000000000007</v>
      </c>
      <c r="N15" s="118">
        <v>60</v>
      </c>
      <c r="O15" s="120">
        <v>8986</v>
      </c>
      <c r="P15" s="103">
        <f t="shared" si="8"/>
        <v>6290.2</v>
      </c>
      <c r="Q15" s="104">
        <f t="shared" si="9"/>
        <v>5391.5999999999995</v>
      </c>
      <c r="R15" s="105">
        <f t="shared" si="10"/>
        <v>4942.3</v>
      </c>
      <c r="S15" s="115">
        <f t="shared" si="14"/>
        <v>4493</v>
      </c>
      <c r="T15" s="118">
        <v>43</v>
      </c>
      <c r="U15" s="120">
        <v>5858</v>
      </c>
      <c r="V15" s="103">
        <f t="shared" si="11"/>
        <v>4100.5999999999995</v>
      </c>
      <c r="W15" s="104">
        <f t="shared" si="12"/>
        <v>3514.7999999999997</v>
      </c>
      <c r="X15" s="105">
        <f t="shared" si="13"/>
        <v>3221.9</v>
      </c>
      <c r="Y15" s="115">
        <f t="shared" si="15"/>
        <v>2929</v>
      </c>
    </row>
    <row r="16" spans="1:25" x14ac:dyDescent="0.25">
      <c r="A16" s="31" t="s">
        <v>102</v>
      </c>
      <c r="B16" s="116">
        <v>23</v>
      </c>
      <c r="C16" s="117">
        <v>2020</v>
      </c>
      <c r="D16" s="103">
        <f t="shared" si="0"/>
        <v>1515</v>
      </c>
      <c r="E16" s="105">
        <f t="shared" si="1"/>
        <v>1313</v>
      </c>
      <c r="F16" s="105">
        <f t="shared" si="2"/>
        <v>1212</v>
      </c>
      <c r="G16" s="100">
        <f t="shared" si="3"/>
        <v>1111</v>
      </c>
      <c r="H16" s="118">
        <v>32</v>
      </c>
      <c r="I16" s="119">
        <v>2819</v>
      </c>
      <c r="J16" s="103">
        <f t="shared" si="4"/>
        <v>2114.25</v>
      </c>
      <c r="K16" s="104">
        <f t="shared" si="5"/>
        <v>1832.3500000000001</v>
      </c>
      <c r="L16" s="105">
        <f t="shared" si="6"/>
        <v>1691.3999999999999</v>
      </c>
      <c r="M16" s="105">
        <f t="shared" si="7"/>
        <v>1550.45</v>
      </c>
      <c r="N16" s="121">
        <v>48</v>
      </c>
      <c r="O16" s="122">
        <v>3866</v>
      </c>
      <c r="P16" s="103">
        <f t="shared" si="8"/>
        <v>2706.2</v>
      </c>
      <c r="Q16" s="104">
        <f t="shared" si="9"/>
        <v>2319.6</v>
      </c>
      <c r="R16" s="105">
        <f t="shared" si="10"/>
        <v>2126.3000000000002</v>
      </c>
      <c r="S16" s="115">
        <f t="shared" si="14"/>
        <v>1933</v>
      </c>
      <c r="T16" s="121">
        <v>46</v>
      </c>
      <c r="U16" s="122">
        <v>3857</v>
      </c>
      <c r="V16" s="103">
        <f t="shared" si="11"/>
        <v>2699.8999999999996</v>
      </c>
      <c r="W16" s="104">
        <f t="shared" si="12"/>
        <v>2314.1999999999998</v>
      </c>
      <c r="X16" s="105">
        <f t="shared" si="13"/>
        <v>2121.3500000000004</v>
      </c>
      <c r="Y16" s="115">
        <f t="shared" si="15"/>
        <v>1928.5</v>
      </c>
    </row>
    <row r="17" spans="1:25" x14ac:dyDescent="0.25">
      <c r="A17" s="31" t="s">
        <v>99</v>
      </c>
      <c r="B17" s="116">
        <v>60</v>
      </c>
      <c r="C17" s="117">
        <v>6055</v>
      </c>
      <c r="D17" s="103">
        <f t="shared" si="0"/>
        <v>4541.25</v>
      </c>
      <c r="E17" s="105">
        <f t="shared" si="1"/>
        <v>3935.75</v>
      </c>
      <c r="F17" s="105">
        <f t="shared" si="2"/>
        <v>3633</v>
      </c>
      <c r="G17" s="100">
        <f t="shared" si="3"/>
        <v>3330.2500000000005</v>
      </c>
      <c r="H17" s="118">
        <v>72</v>
      </c>
      <c r="I17" s="119">
        <v>7111</v>
      </c>
      <c r="J17" s="103">
        <f t="shared" si="4"/>
        <v>5333.25</v>
      </c>
      <c r="K17" s="104">
        <f t="shared" si="5"/>
        <v>4622.1500000000005</v>
      </c>
      <c r="L17" s="105">
        <f t="shared" si="6"/>
        <v>4266.5999999999995</v>
      </c>
      <c r="M17" s="105">
        <f t="shared" si="7"/>
        <v>3911.05</v>
      </c>
      <c r="N17" s="118">
        <v>81</v>
      </c>
      <c r="O17" s="115">
        <v>8044</v>
      </c>
      <c r="P17" s="103">
        <f t="shared" si="8"/>
        <v>5630.7999999999993</v>
      </c>
      <c r="Q17" s="104">
        <f t="shared" si="9"/>
        <v>4826.3999999999996</v>
      </c>
      <c r="R17" s="105">
        <f t="shared" si="10"/>
        <v>4424.2000000000007</v>
      </c>
      <c r="S17" s="115">
        <f t="shared" si="14"/>
        <v>4022</v>
      </c>
      <c r="T17" s="118">
        <v>71</v>
      </c>
      <c r="U17" s="115">
        <v>6054</v>
      </c>
      <c r="V17" s="103">
        <f t="shared" si="11"/>
        <v>4237.8</v>
      </c>
      <c r="W17" s="104">
        <f t="shared" si="12"/>
        <v>3632.4</v>
      </c>
      <c r="X17" s="105">
        <f t="shared" si="13"/>
        <v>3329.7000000000003</v>
      </c>
      <c r="Y17" s="115">
        <f t="shared" si="15"/>
        <v>3027</v>
      </c>
    </row>
    <row r="18" spans="1:25" x14ac:dyDescent="0.25">
      <c r="A18" s="31" t="s">
        <v>101</v>
      </c>
      <c r="B18" s="116">
        <v>13</v>
      </c>
      <c r="C18" s="117">
        <v>1013</v>
      </c>
      <c r="D18" s="103">
        <f t="shared" si="0"/>
        <v>759.75</v>
      </c>
      <c r="E18" s="105">
        <f t="shared" si="1"/>
        <v>658.45</v>
      </c>
      <c r="F18" s="105">
        <f t="shared" si="2"/>
        <v>607.79999999999995</v>
      </c>
      <c r="G18" s="100">
        <f t="shared" si="3"/>
        <v>557.15000000000009</v>
      </c>
      <c r="H18" s="118">
        <v>13</v>
      </c>
      <c r="I18" s="119">
        <v>994</v>
      </c>
      <c r="J18" s="103">
        <f t="shared" si="4"/>
        <v>745.5</v>
      </c>
      <c r="K18" s="104">
        <f t="shared" si="5"/>
        <v>646.1</v>
      </c>
      <c r="L18" s="105">
        <f t="shared" si="6"/>
        <v>596.4</v>
      </c>
      <c r="M18" s="105">
        <f t="shared" si="7"/>
        <v>546.70000000000005</v>
      </c>
      <c r="N18" s="118">
        <v>21</v>
      </c>
      <c r="O18" s="119">
        <v>1176</v>
      </c>
      <c r="P18" s="103">
        <f t="shared" si="8"/>
        <v>823.19999999999993</v>
      </c>
      <c r="Q18" s="104">
        <f t="shared" si="9"/>
        <v>705.6</v>
      </c>
      <c r="R18" s="105">
        <f t="shared" si="10"/>
        <v>646.80000000000007</v>
      </c>
      <c r="S18" s="115">
        <f t="shared" si="14"/>
        <v>588</v>
      </c>
      <c r="T18" s="118">
        <v>30</v>
      </c>
      <c r="U18" s="119">
        <v>1673</v>
      </c>
      <c r="V18" s="103">
        <f t="shared" si="11"/>
        <v>1171.0999999999999</v>
      </c>
      <c r="W18" s="104">
        <f t="shared" si="12"/>
        <v>1003.8</v>
      </c>
      <c r="X18" s="105">
        <f t="shared" si="13"/>
        <v>920.15000000000009</v>
      </c>
      <c r="Y18" s="115">
        <f t="shared" si="15"/>
        <v>836.5</v>
      </c>
    </row>
    <row r="19" spans="1:25" x14ac:dyDescent="0.25">
      <c r="A19" s="31" t="s">
        <v>111</v>
      </c>
      <c r="B19" s="116">
        <v>12</v>
      </c>
      <c r="C19" s="117">
        <v>663</v>
      </c>
      <c r="D19" s="103">
        <f t="shared" si="0"/>
        <v>497.25</v>
      </c>
      <c r="E19" s="105">
        <f t="shared" si="1"/>
        <v>430.95</v>
      </c>
      <c r="F19" s="105">
        <f t="shared" si="2"/>
        <v>397.8</v>
      </c>
      <c r="G19" s="100">
        <f t="shared" si="3"/>
        <v>364.65000000000003</v>
      </c>
      <c r="H19" s="118">
        <v>19</v>
      </c>
      <c r="I19" s="119">
        <v>966</v>
      </c>
      <c r="J19" s="103">
        <f t="shared" si="4"/>
        <v>724.5</v>
      </c>
      <c r="K19" s="104">
        <f t="shared" si="5"/>
        <v>627.9</v>
      </c>
      <c r="L19" s="105">
        <f t="shared" si="6"/>
        <v>579.6</v>
      </c>
      <c r="M19" s="105">
        <f t="shared" si="7"/>
        <v>531.30000000000007</v>
      </c>
      <c r="N19" s="118">
        <v>25</v>
      </c>
      <c r="O19" s="119">
        <v>1300</v>
      </c>
      <c r="P19" s="103">
        <f t="shared" si="8"/>
        <v>909.99999999999989</v>
      </c>
      <c r="Q19" s="104">
        <f t="shared" si="9"/>
        <v>780</v>
      </c>
      <c r="R19" s="105">
        <f t="shared" si="10"/>
        <v>715.00000000000011</v>
      </c>
      <c r="S19" s="115">
        <f t="shared" si="14"/>
        <v>650</v>
      </c>
      <c r="T19" s="118">
        <v>22</v>
      </c>
      <c r="U19" s="119">
        <v>1152</v>
      </c>
      <c r="V19" s="103">
        <f t="shared" si="11"/>
        <v>806.4</v>
      </c>
      <c r="W19" s="104">
        <f t="shared" si="12"/>
        <v>691.19999999999993</v>
      </c>
      <c r="X19" s="105">
        <f t="shared" si="13"/>
        <v>633.6</v>
      </c>
      <c r="Y19" s="115">
        <f t="shared" si="15"/>
        <v>576</v>
      </c>
    </row>
    <row r="20" spans="1:25" x14ac:dyDescent="0.25">
      <c r="A20" s="31" t="s">
        <v>106</v>
      </c>
      <c r="B20" s="116">
        <v>24</v>
      </c>
      <c r="C20" s="117">
        <v>2549</v>
      </c>
      <c r="D20" s="103">
        <f t="shared" si="0"/>
        <v>1911.75</v>
      </c>
      <c r="E20" s="105">
        <f t="shared" si="1"/>
        <v>1656.8500000000001</v>
      </c>
      <c r="F20" s="105">
        <f t="shared" si="2"/>
        <v>1529.3999999999999</v>
      </c>
      <c r="G20" s="100">
        <f t="shared" si="3"/>
        <v>1401.95</v>
      </c>
      <c r="H20" s="118">
        <v>23</v>
      </c>
      <c r="I20" s="119">
        <v>3012</v>
      </c>
      <c r="J20" s="103">
        <f t="shared" si="4"/>
        <v>2259</v>
      </c>
      <c r="K20" s="104">
        <f t="shared" si="5"/>
        <v>1957.8</v>
      </c>
      <c r="L20" s="105">
        <f t="shared" si="6"/>
        <v>1807.2</v>
      </c>
      <c r="M20" s="105">
        <f t="shared" si="7"/>
        <v>1656.6000000000001</v>
      </c>
      <c r="N20" s="118">
        <v>112</v>
      </c>
      <c r="O20" s="119">
        <v>13034</v>
      </c>
      <c r="P20" s="103">
        <f t="shared" si="8"/>
        <v>9123.7999999999993</v>
      </c>
      <c r="Q20" s="104">
        <f t="shared" si="9"/>
        <v>7820.4</v>
      </c>
      <c r="R20" s="105">
        <f t="shared" si="10"/>
        <v>7168.7000000000007</v>
      </c>
      <c r="S20" s="115">
        <f t="shared" si="14"/>
        <v>6517</v>
      </c>
      <c r="T20" s="118">
        <v>223</v>
      </c>
      <c r="U20" s="119">
        <v>21702</v>
      </c>
      <c r="V20" s="103">
        <f t="shared" si="11"/>
        <v>15191.4</v>
      </c>
      <c r="W20" s="104">
        <f t="shared" si="12"/>
        <v>13021.199999999999</v>
      </c>
      <c r="X20" s="105">
        <f t="shared" si="13"/>
        <v>11936.1</v>
      </c>
      <c r="Y20" s="115">
        <f t="shared" si="15"/>
        <v>10851</v>
      </c>
    </row>
    <row r="21" spans="1:25" x14ac:dyDescent="0.25">
      <c r="A21" s="123" t="s">
        <v>107</v>
      </c>
      <c r="B21" s="124">
        <v>28</v>
      </c>
      <c r="C21" s="125">
        <v>3516</v>
      </c>
      <c r="D21" s="103">
        <f t="shared" si="0"/>
        <v>2637</v>
      </c>
      <c r="E21" s="105">
        <f t="shared" si="1"/>
        <v>2285.4</v>
      </c>
      <c r="F21" s="112">
        <f t="shared" si="2"/>
        <v>2109.6</v>
      </c>
      <c r="G21" s="100">
        <f t="shared" si="3"/>
        <v>1933.8000000000002</v>
      </c>
      <c r="H21" s="126">
        <v>69</v>
      </c>
      <c r="I21" s="127">
        <v>8859</v>
      </c>
      <c r="J21" s="103">
        <f t="shared" si="4"/>
        <v>6644.25</v>
      </c>
      <c r="K21" s="104">
        <f t="shared" si="5"/>
        <v>5758.35</v>
      </c>
      <c r="L21" s="105">
        <f t="shared" si="6"/>
        <v>5315.4</v>
      </c>
      <c r="M21" s="105">
        <f t="shared" si="7"/>
        <v>4872.4500000000007</v>
      </c>
      <c r="N21" s="126">
        <v>52</v>
      </c>
      <c r="O21" s="127">
        <v>6306</v>
      </c>
      <c r="P21" s="103">
        <f t="shared" si="8"/>
        <v>4414.2</v>
      </c>
      <c r="Q21" s="104">
        <f t="shared" si="9"/>
        <v>3783.6</v>
      </c>
      <c r="R21" s="105">
        <f t="shared" si="10"/>
        <v>3468.3</v>
      </c>
      <c r="S21" s="115">
        <f t="shared" si="14"/>
        <v>3153</v>
      </c>
      <c r="T21" s="126">
        <v>54</v>
      </c>
      <c r="U21" s="127">
        <v>6431</v>
      </c>
      <c r="V21" s="103">
        <f t="shared" si="11"/>
        <v>4501.7</v>
      </c>
      <c r="W21" s="104">
        <f t="shared" si="12"/>
        <v>3858.6</v>
      </c>
      <c r="X21" s="105">
        <f t="shared" si="13"/>
        <v>3537.05</v>
      </c>
      <c r="Y21" s="115">
        <f t="shared" si="15"/>
        <v>3215.5</v>
      </c>
    </row>
    <row r="22" spans="1:25" x14ac:dyDescent="0.25">
      <c r="A22" s="123" t="s">
        <v>146</v>
      </c>
      <c r="B22" s="124">
        <v>32</v>
      </c>
      <c r="C22" s="125">
        <v>3351</v>
      </c>
      <c r="D22" s="103">
        <f t="shared" si="0"/>
        <v>2513.25</v>
      </c>
      <c r="E22" s="105">
        <f t="shared" si="1"/>
        <v>2178.15</v>
      </c>
      <c r="F22" s="112">
        <f t="shared" si="2"/>
        <v>2010.6</v>
      </c>
      <c r="G22" s="100">
        <f t="shared" si="3"/>
        <v>1843.0500000000002</v>
      </c>
      <c r="H22" s="126">
        <v>331</v>
      </c>
      <c r="I22" s="127">
        <v>29740</v>
      </c>
      <c r="J22" s="103">
        <f t="shared" si="4"/>
        <v>22305</v>
      </c>
      <c r="K22" s="104">
        <f t="shared" si="5"/>
        <v>19331</v>
      </c>
      <c r="L22" s="105">
        <f t="shared" si="6"/>
        <v>17844</v>
      </c>
      <c r="M22" s="105">
        <f t="shared" si="7"/>
        <v>16357.000000000002</v>
      </c>
      <c r="N22" s="126"/>
      <c r="O22" s="127"/>
      <c r="P22" s="103"/>
      <c r="Q22" s="104"/>
      <c r="R22" s="105"/>
      <c r="S22" s="115"/>
      <c r="T22" s="126"/>
      <c r="U22" s="127"/>
      <c r="V22" s="103"/>
      <c r="W22" s="104"/>
      <c r="X22" s="105"/>
      <c r="Y22" s="115"/>
    </row>
    <row r="23" spans="1:25" x14ac:dyDescent="0.25">
      <c r="A23" s="123" t="s">
        <v>108</v>
      </c>
      <c r="B23" s="124">
        <v>16</v>
      </c>
      <c r="C23" s="125">
        <v>3344</v>
      </c>
      <c r="D23" s="103">
        <f t="shared" si="0"/>
        <v>2508</v>
      </c>
      <c r="E23" s="105">
        <f t="shared" si="1"/>
        <v>2173.6</v>
      </c>
      <c r="F23" s="105">
        <f t="shared" si="2"/>
        <v>2006.3999999999999</v>
      </c>
      <c r="G23" s="100">
        <f t="shared" si="3"/>
        <v>1839.2</v>
      </c>
      <c r="H23" s="126">
        <v>13</v>
      </c>
      <c r="I23" s="127">
        <v>2625</v>
      </c>
      <c r="J23" s="103">
        <f t="shared" si="4"/>
        <v>1968.75</v>
      </c>
      <c r="K23" s="104">
        <f t="shared" si="5"/>
        <v>1706.25</v>
      </c>
      <c r="L23" s="105">
        <f t="shared" si="6"/>
        <v>1575</v>
      </c>
      <c r="M23" s="105">
        <f t="shared" si="7"/>
        <v>1443.7500000000002</v>
      </c>
      <c r="N23" s="126">
        <v>204</v>
      </c>
      <c r="O23" s="127">
        <v>15077</v>
      </c>
      <c r="P23" s="103">
        <f t="shared" si="8"/>
        <v>10553.9</v>
      </c>
      <c r="Q23" s="104">
        <f t="shared" si="9"/>
        <v>9046.1999999999989</v>
      </c>
      <c r="R23" s="105">
        <f t="shared" si="10"/>
        <v>8292.35</v>
      </c>
      <c r="S23" s="115">
        <f t="shared" si="14"/>
        <v>7538.5</v>
      </c>
      <c r="T23" s="126"/>
      <c r="U23" s="127"/>
      <c r="V23" s="103"/>
      <c r="W23" s="104"/>
      <c r="X23" s="105"/>
      <c r="Y23" s="115"/>
    </row>
    <row r="24" spans="1:25" x14ac:dyDescent="0.25">
      <c r="A24" s="123" t="s">
        <v>109</v>
      </c>
      <c r="B24" s="124">
        <v>46</v>
      </c>
      <c r="C24" s="125">
        <v>2620</v>
      </c>
      <c r="D24" s="103">
        <f t="shared" si="0"/>
        <v>1965</v>
      </c>
      <c r="E24" s="105">
        <f t="shared" si="1"/>
        <v>1703</v>
      </c>
      <c r="F24" s="105">
        <f t="shared" si="2"/>
        <v>1572</v>
      </c>
      <c r="G24" s="100">
        <f t="shared" si="3"/>
        <v>1441.0000000000002</v>
      </c>
      <c r="H24" s="126">
        <v>65</v>
      </c>
      <c r="I24" s="127">
        <v>3624</v>
      </c>
      <c r="J24" s="103">
        <f t="shared" si="4"/>
        <v>2718</v>
      </c>
      <c r="K24" s="104">
        <f t="shared" si="5"/>
        <v>2355.6</v>
      </c>
      <c r="L24" s="105">
        <f t="shared" si="6"/>
        <v>2174.4</v>
      </c>
      <c r="M24" s="105">
        <f t="shared" si="7"/>
        <v>1993.2000000000003</v>
      </c>
      <c r="N24" s="126">
        <v>48</v>
      </c>
      <c r="O24" s="127">
        <v>2538</v>
      </c>
      <c r="P24" s="103">
        <f t="shared" si="8"/>
        <v>1776.6</v>
      </c>
      <c r="Q24" s="104">
        <f t="shared" si="9"/>
        <v>1522.8</v>
      </c>
      <c r="R24" s="105">
        <f t="shared" si="10"/>
        <v>1395.9</v>
      </c>
      <c r="S24" s="115">
        <f t="shared" si="14"/>
        <v>1269</v>
      </c>
      <c r="T24" s="126">
        <v>312</v>
      </c>
      <c r="U24" s="127">
        <v>17558</v>
      </c>
      <c r="V24" s="103">
        <f>U24*0.7</f>
        <v>12290.599999999999</v>
      </c>
      <c r="W24" s="104">
        <f>U24*0.6</f>
        <v>10534.8</v>
      </c>
      <c r="X24" s="105">
        <f>U24*0.55</f>
        <v>9656.9000000000015</v>
      </c>
      <c r="Y24" s="115">
        <f>U24*0.5</f>
        <v>8779</v>
      </c>
    </row>
    <row r="25" spans="1:25" x14ac:dyDescent="0.25">
      <c r="A25" s="123" t="s">
        <v>110</v>
      </c>
      <c r="B25" s="124">
        <v>15</v>
      </c>
      <c r="C25" s="125">
        <v>1087</v>
      </c>
      <c r="D25" s="103">
        <f t="shared" si="0"/>
        <v>815.25</v>
      </c>
      <c r="E25" s="105">
        <f t="shared" si="1"/>
        <v>706.55000000000007</v>
      </c>
      <c r="F25" s="105">
        <f t="shared" si="2"/>
        <v>652.19999999999993</v>
      </c>
      <c r="G25" s="100">
        <f t="shared" si="3"/>
        <v>597.85</v>
      </c>
      <c r="H25" s="126">
        <v>32</v>
      </c>
      <c r="I25" s="127">
        <v>2333</v>
      </c>
      <c r="J25" s="103">
        <f t="shared" si="4"/>
        <v>1749.75</v>
      </c>
      <c r="K25" s="104">
        <f t="shared" si="5"/>
        <v>1516.45</v>
      </c>
      <c r="L25" s="105">
        <f t="shared" si="6"/>
        <v>1399.8</v>
      </c>
      <c r="M25" s="105">
        <f t="shared" si="7"/>
        <v>1283.1500000000001</v>
      </c>
      <c r="N25" s="126">
        <v>390</v>
      </c>
      <c r="O25" s="127">
        <v>35361</v>
      </c>
      <c r="P25" s="103">
        <f t="shared" si="8"/>
        <v>24752.699999999997</v>
      </c>
      <c r="Q25" s="104">
        <f t="shared" si="9"/>
        <v>21216.6</v>
      </c>
      <c r="R25" s="105">
        <f t="shared" si="10"/>
        <v>19448.550000000003</v>
      </c>
      <c r="S25" s="115">
        <f t="shared" si="14"/>
        <v>17680.5</v>
      </c>
      <c r="T25" s="126"/>
      <c r="U25" s="127"/>
      <c r="V25" s="103"/>
      <c r="W25" s="104"/>
      <c r="X25" s="105"/>
      <c r="Y25" s="115"/>
    </row>
    <row r="26" spans="1:25" x14ac:dyDescent="0.25">
      <c r="A26" s="123" t="s">
        <v>105</v>
      </c>
      <c r="B26" s="124">
        <v>34</v>
      </c>
      <c r="C26" s="125">
        <v>4745</v>
      </c>
      <c r="D26" s="103">
        <f t="shared" si="0"/>
        <v>3558.75</v>
      </c>
      <c r="E26" s="105">
        <f t="shared" si="1"/>
        <v>3084.25</v>
      </c>
      <c r="F26" s="105">
        <f t="shared" si="2"/>
        <v>2847</v>
      </c>
      <c r="G26" s="100">
        <f t="shared" si="3"/>
        <v>2609.75</v>
      </c>
      <c r="H26" s="126">
        <v>48</v>
      </c>
      <c r="I26" s="127">
        <v>6678</v>
      </c>
      <c r="J26" s="103">
        <f t="shared" si="4"/>
        <v>5008.5</v>
      </c>
      <c r="K26" s="104">
        <f t="shared" si="5"/>
        <v>4340.7</v>
      </c>
      <c r="L26" s="105">
        <f t="shared" si="6"/>
        <v>4006.7999999999997</v>
      </c>
      <c r="M26" s="105">
        <f t="shared" si="7"/>
        <v>3672.9</v>
      </c>
      <c r="N26" s="118">
        <v>45</v>
      </c>
      <c r="O26" s="122">
        <v>6102</v>
      </c>
      <c r="P26" s="103">
        <f t="shared" si="8"/>
        <v>4271.3999999999996</v>
      </c>
      <c r="Q26" s="104">
        <f t="shared" si="9"/>
        <v>3661.2</v>
      </c>
      <c r="R26" s="105">
        <f t="shared" si="10"/>
        <v>3356.1000000000004</v>
      </c>
      <c r="S26" s="115">
        <f t="shared" si="14"/>
        <v>3051</v>
      </c>
      <c r="T26" s="118">
        <v>37</v>
      </c>
      <c r="U26" s="122">
        <v>4927</v>
      </c>
      <c r="V26" s="103">
        <f>U26*0.7</f>
        <v>3448.8999999999996</v>
      </c>
      <c r="W26" s="104">
        <f>U26*0.6</f>
        <v>2956.2</v>
      </c>
      <c r="X26" s="105">
        <f>U26*0.55</f>
        <v>2709.8500000000004</v>
      </c>
      <c r="Y26" s="115">
        <f>U26*0.5</f>
        <v>2463.5</v>
      </c>
    </row>
    <row r="27" spans="1:25" x14ac:dyDescent="0.25">
      <c r="A27" s="31" t="s">
        <v>113</v>
      </c>
      <c r="B27" s="116">
        <v>26</v>
      </c>
      <c r="C27" s="117">
        <v>1850</v>
      </c>
      <c r="D27" s="103">
        <f t="shared" si="0"/>
        <v>1387.5</v>
      </c>
      <c r="E27" s="105">
        <f t="shared" si="1"/>
        <v>1202.5</v>
      </c>
      <c r="F27" s="105">
        <f t="shared" si="2"/>
        <v>1110</v>
      </c>
      <c r="G27" s="100">
        <f t="shared" si="3"/>
        <v>1017.5000000000001</v>
      </c>
      <c r="H27" s="118">
        <v>38</v>
      </c>
      <c r="I27" s="122">
        <v>2750</v>
      </c>
      <c r="J27" s="103">
        <f t="shared" si="4"/>
        <v>2062.5</v>
      </c>
      <c r="K27" s="104">
        <f t="shared" si="5"/>
        <v>1787.5</v>
      </c>
      <c r="L27" s="105">
        <f t="shared" si="6"/>
        <v>1650</v>
      </c>
      <c r="M27" s="105">
        <f t="shared" si="7"/>
        <v>1512.5000000000002</v>
      </c>
      <c r="N27" s="118">
        <v>59</v>
      </c>
      <c r="O27" s="122">
        <v>4023</v>
      </c>
      <c r="P27" s="103">
        <f t="shared" si="8"/>
        <v>2816.1</v>
      </c>
      <c r="Q27" s="104">
        <f t="shared" si="9"/>
        <v>2413.7999999999997</v>
      </c>
      <c r="R27" s="105">
        <f t="shared" si="10"/>
        <v>2212.65</v>
      </c>
      <c r="S27" s="115">
        <f t="shared" si="14"/>
        <v>2011.5</v>
      </c>
      <c r="T27" s="118">
        <v>311</v>
      </c>
      <c r="U27" s="122">
        <v>22535.5625</v>
      </c>
      <c r="V27" s="103">
        <f>U27*0.7</f>
        <v>15774.893749999999</v>
      </c>
      <c r="W27" s="104">
        <f>U27*0.6</f>
        <v>13521.3375</v>
      </c>
      <c r="X27" s="105">
        <f>U27*0.55</f>
        <v>12394.559375000001</v>
      </c>
      <c r="Y27" s="115">
        <f>U27*0.5</f>
        <v>11267.78125</v>
      </c>
    </row>
    <row r="28" spans="1:25" ht="15.75" thickBot="1" x14ac:dyDescent="0.3">
      <c r="A28" s="128" t="s">
        <v>114</v>
      </c>
      <c r="B28" s="129">
        <v>42</v>
      </c>
      <c r="C28" s="130">
        <v>4506</v>
      </c>
      <c r="D28" s="103">
        <f t="shared" si="0"/>
        <v>3379.5</v>
      </c>
      <c r="E28" s="105">
        <f t="shared" si="1"/>
        <v>2928.9</v>
      </c>
      <c r="F28" s="105">
        <f t="shared" si="2"/>
        <v>2703.6</v>
      </c>
      <c r="G28" s="100">
        <f t="shared" si="3"/>
        <v>2478.3000000000002</v>
      </c>
      <c r="H28" s="131">
        <v>64</v>
      </c>
      <c r="I28" s="132">
        <v>6599</v>
      </c>
      <c r="J28" s="103">
        <f t="shared" si="4"/>
        <v>4949.25</v>
      </c>
      <c r="K28" s="104">
        <f t="shared" si="5"/>
        <v>4289.3500000000004</v>
      </c>
      <c r="L28" s="105">
        <f t="shared" si="6"/>
        <v>3959.3999999999996</v>
      </c>
      <c r="M28" s="105">
        <f t="shared" si="7"/>
        <v>3629.4500000000003</v>
      </c>
      <c r="N28" s="133">
        <v>41</v>
      </c>
      <c r="O28" s="132">
        <v>3049</v>
      </c>
      <c r="P28" s="103">
        <f t="shared" si="8"/>
        <v>2134.2999999999997</v>
      </c>
      <c r="Q28" s="104">
        <f t="shared" si="9"/>
        <v>1829.3999999999999</v>
      </c>
      <c r="R28" s="105">
        <f t="shared" si="10"/>
        <v>1676.95</v>
      </c>
      <c r="S28" s="115">
        <f t="shared" si="14"/>
        <v>1524.5</v>
      </c>
      <c r="T28" s="133">
        <v>366</v>
      </c>
      <c r="U28" s="132">
        <v>34942</v>
      </c>
      <c r="V28" s="103">
        <f>U28*0.7</f>
        <v>24459.399999999998</v>
      </c>
      <c r="W28" s="104">
        <f>U28*0.6</f>
        <v>20965.2</v>
      </c>
      <c r="X28" s="105">
        <f>U28*0.55</f>
        <v>19218.100000000002</v>
      </c>
      <c r="Y28" s="115">
        <f>U28*0.5</f>
        <v>17471</v>
      </c>
    </row>
    <row r="29" spans="1:25" ht="15" customHeight="1" thickTop="1" thickBot="1" x14ac:dyDescent="0.3">
      <c r="A29" s="134" t="s">
        <v>115</v>
      </c>
      <c r="B29" s="135">
        <f t="shared" ref="B29:S29" si="16">SUM(B9:B28)</f>
        <v>1911</v>
      </c>
      <c r="C29" s="136">
        <f t="shared" si="16"/>
        <v>189998</v>
      </c>
      <c r="D29" s="137">
        <f t="shared" si="16"/>
        <v>142498.5</v>
      </c>
      <c r="E29" s="138">
        <f t="shared" si="16"/>
        <v>123498.69999999998</v>
      </c>
      <c r="F29" s="138">
        <f t="shared" si="16"/>
        <v>113998.80000000002</v>
      </c>
      <c r="G29" s="139">
        <f t="shared" si="16"/>
        <v>104498.90000000002</v>
      </c>
      <c r="H29" s="140">
        <f t="shared" si="16"/>
        <v>2416</v>
      </c>
      <c r="I29" s="141">
        <f t="shared" si="16"/>
        <v>233625</v>
      </c>
      <c r="J29" s="142">
        <f t="shared" si="16"/>
        <v>175218.75</v>
      </c>
      <c r="K29" s="143">
        <f t="shared" si="16"/>
        <v>151856.25000000006</v>
      </c>
      <c r="L29" s="144">
        <f t="shared" si="16"/>
        <v>140174.99999999997</v>
      </c>
      <c r="M29" s="144">
        <f t="shared" si="16"/>
        <v>128493.74999999999</v>
      </c>
      <c r="N29" s="145">
        <f t="shared" si="16"/>
        <v>2418</v>
      </c>
      <c r="O29" s="146">
        <f t="shared" si="16"/>
        <v>238039</v>
      </c>
      <c r="P29" s="147">
        <f t="shared" si="16"/>
        <v>165062.09999999998</v>
      </c>
      <c r="Q29" s="148">
        <f t="shared" si="16"/>
        <v>141481.80000000002</v>
      </c>
      <c r="R29" s="149">
        <f t="shared" si="16"/>
        <v>129691.65000000002</v>
      </c>
      <c r="S29" s="150">
        <f t="shared" si="16"/>
        <v>117901.5</v>
      </c>
      <c r="T29" s="260">
        <f t="shared" ref="T29:Y29" si="17">SUM(T9:T28)</f>
        <v>3492</v>
      </c>
      <c r="U29" s="261">
        <f t="shared" si="17"/>
        <v>349498.5625</v>
      </c>
      <c r="V29" s="262">
        <f t="shared" si="17"/>
        <v>244648.99374999997</v>
      </c>
      <c r="W29" s="263">
        <f t="shared" si="17"/>
        <v>209699.13750000001</v>
      </c>
      <c r="X29" s="264">
        <f t="shared" si="17"/>
        <v>192224.20937500003</v>
      </c>
      <c r="Y29" s="265">
        <f t="shared" si="17"/>
        <v>174749.28125</v>
      </c>
    </row>
    <row r="30" spans="1:25" ht="15.75" customHeight="1" thickBot="1" x14ac:dyDescent="0.3">
      <c r="D30" s="329" t="s">
        <v>147</v>
      </c>
      <c r="E30" s="330"/>
      <c r="F30" s="330"/>
      <c r="G30" s="331"/>
      <c r="H30" s="151"/>
      <c r="I30" s="108"/>
      <c r="J30" s="320" t="s">
        <v>148</v>
      </c>
      <c r="K30" s="321"/>
      <c r="L30" s="321"/>
      <c r="M30" s="322"/>
      <c r="N30" s="151"/>
      <c r="O30" s="108"/>
      <c r="P30" s="323" t="s">
        <v>149</v>
      </c>
      <c r="Q30" s="324"/>
      <c r="R30" s="324"/>
      <c r="S30" s="325"/>
      <c r="T30" s="151"/>
      <c r="U30" s="108"/>
      <c r="V30" s="326" t="s">
        <v>150</v>
      </c>
      <c r="W30" s="327"/>
      <c r="X30" s="327"/>
      <c r="Y30" s="328"/>
    </row>
    <row r="31" spans="1:25" x14ac:dyDescent="0.25">
      <c r="D31" s="107"/>
      <c r="H31" s="151"/>
      <c r="I31" s="108"/>
      <c r="N31" s="151"/>
      <c r="O31" s="108"/>
    </row>
    <row r="32" spans="1:25" ht="15.75" thickBot="1" x14ac:dyDescent="0.3">
      <c r="H32" s="151"/>
      <c r="I32" s="108"/>
      <c r="N32" s="151"/>
      <c r="O32" s="108"/>
    </row>
    <row r="33" spans="1:26" ht="21.75" customHeight="1" thickBot="1" x14ac:dyDescent="0.4">
      <c r="A33" s="266"/>
      <c r="B33" s="310" t="s">
        <v>116</v>
      </c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2"/>
    </row>
    <row r="34" spans="1:26" ht="15.75" x14ac:dyDescent="0.2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</row>
    <row r="35" spans="1:26" ht="15" customHeight="1" x14ac:dyDescent="0.25">
      <c r="A35" s="332"/>
      <c r="B35" s="334" t="s">
        <v>140</v>
      </c>
      <c r="C35" s="335"/>
      <c r="D35" s="335"/>
      <c r="E35" s="335"/>
      <c r="F35" s="335"/>
      <c r="G35" s="336"/>
      <c r="H35" s="337" t="s">
        <v>141</v>
      </c>
      <c r="I35" s="338"/>
      <c r="J35" s="338"/>
      <c r="K35" s="338"/>
      <c r="L35" s="338"/>
      <c r="M35" s="339"/>
      <c r="N35" s="340" t="s">
        <v>142</v>
      </c>
      <c r="O35" s="341"/>
      <c r="P35" s="341"/>
      <c r="Q35" s="341"/>
      <c r="R35" s="341"/>
      <c r="S35" s="341"/>
      <c r="T35" s="342" t="s">
        <v>143</v>
      </c>
      <c r="U35" s="343"/>
      <c r="V35" s="343"/>
      <c r="W35" s="343"/>
      <c r="X35" s="343"/>
      <c r="Y35" s="343"/>
      <c r="Z35" s="153"/>
    </row>
    <row r="36" spans="1:26" ht="30" x14ac:dyDescent="0.25">
      <c r="A36" s="333"/>
      <c r="B36" s="154"/>
      <c r="C36" s="155"/>
      <c r="D36" s="67" t="s">
        <v>87</v>
      </c>
      <c r="E36" s="68" t="s">
        <v>91</v>
      </c>
      <c r="F36" s="68" t="s">
        <v>89</v>
      </c>
      <c r="G36" s="69" t="s">
        <v>90</v>
      </c>
      <c r="H36" s="156"/>
      <c r="I36" s="157"/>
      <c r="J36" s="72" t="s">
        <v>87</v>
      </c>
      <c r="K36" s="73" t="s">
        <v>91</v>
      </c>
      <c r="L36" s="73" t="s">
        <v>89</v>
      </c>
      <c r="M36" s="74" t="s">
        <v>90</v>
      </c>
      <c r="N36" s="313"/>
      <c r="O36" s="314"/>
      <c r="P36" s="75" t="s">
        <v>87</v>
      </c>
      <c r="Q36" s="76" t="s">
        <v>91</v>
      </c>
      <c r="R36" s="76" t="s">
        <v>89</v>
      </c>
      <c r="S36" s="77" t="s">
        <v>90</v>
      </c>
      <c r="T36" s="315"/>
      <c r="U36" s="316"/>
      <c r="V36" s="251" t="s">
        <v>87</v>
      </c>
      <c r="W36" s="252" t="s">
        <v>91</v>
      </c>
      <c r="X36" s="252" t="s">
        <v>89</v>
      </c>
      <c r="Y36" s="253" t="s">
        <v>90</v>
      </c>
    </row>
    <row r="37" spans="1:26" ht="30.75" thickBot="1" x14ac:dyDescent="0.3">
      <c r="A37" s="79" t="s">
        <v>117</v>
      </c>
      <c r="B37" s="158" t="s">
        <v>144</v>
      </c>
      <c r="C37" s="159" t="s">
        <v>94</v>
      </c>
      <c r="D37" s="82">
        <v>0.25</v>
      </c>
      <c r="E37" s="83">
        <v>0.35</v>
      </c>
      <c r="F37" s="83">
        <v>0.4</v>
      </c>
      <c r="G37" s="84">
        <v>0.45</v>
      </c>
      <c r="H37" s="160" t="s">
        <v>93</v>
      </c>
      <c r="I37" s="86" t="s">
        <v>94</v>
      </c>
      <c r="J37" s="87">
        <v>0.25</v>
      </c>
      <c r="K37" s="88">
        <v>0.35</v>
      </c>
      <c r="L37" s="88">
        <v>0.4</v>
      </c>
      <c r="M37" s="89">
        <v>0.45</v>
      </c>
      <c r="N37" s="90" t="s">
        <v>95</v>
      </c>
      <c r="O37" s="91" t="s">
        <v>94</v>
      </c>
      <c r="P37" s="92">
        <v>0.3</v>
      </c>
      <c r="Q37" s="93">
        <v>0.4</v>
      </c>
      <c r="R37" s="94">
        <v>0.45</v>
      </c>
      <c r="S37" s="95">
        <v>0.5</v>
      </c>
      <c r="T37" s="254" t="s">
        <v>96</v>
      </c>
      <c r="U37" s="255" t="s">
        <v>94</v>
      </c>
      <c r="V37" s="256">
        <v>0.3</v>
      </c>
      <c r="W37" s="257">
        <v>0.4</v>
      </c>
      <c r="X37" s="258">
        <v>0.45</v>
      </c>
      <c r="Y37" s="259">
        <v>0.5</v>
      </c>
    </row>
    <row r="38" spans="1:26" ht="15.75" thickTop="1" x14ac:dyDescent="0.25">
      <c r="A38" s="161" t="s">
        <v>15</v>
      </c>
      <c r="B38" s="162">
        <v>17</v>
      </c>
      <c r="C38" s="163">
        <v>2129</v>
      </c>
      <c r="D38" s="164">
        <f>C38*0.75</f>
        <v>1596.75</v>
      </c>
      <c r="E38" s="165">
        <f>C38*0.65</f>
        <v>1383.8500000000001</v>
      </c>
      <c r="F38" s="165">
        <f>C38*0.6</f>
        <v>1277.3999999999999</v>
      </c>
      <c r="G38" s="166">
        <f>C38*0.55</f>
        <v>1170.95</v>
      </c>
      <c r="H38" s="167">
        <v>27</v>
      </c>
      <c r="I38" s="114">
        <v>2758</v>
      </c>
      <c r="J38" s="103">
        <f>I38*0.75</f>
        <v>2068.5</v>
      </c>
      <c r="K38" s="168">
        <f>I38*0.65</f>
        <v>1792.7</v>
      </c>
      <c r="L38" s="105">
        <f>I38*0.6</f>
        <v>1654.8</v>
      </c>
      <c r="M38" s="105">
        <f>I38*0.55</f>
        <v>1516.9</v>
      </c>
      <c r="N38" s="167">
        <v>24</v>
      </c>
      <c r="O38" s="114">
        <v>2555</v>
      </c>
      <c r="P38" s="103">
        <f>O38*0.7</f>
        <v>1788.5</v>
      </c>
      <c r="Q38" s="168">
        <f>O38*0.6</f>
        <v>1533</v>
      </c>
      <c r="R38" s="105">
        <f>O38*0.55</f>
        <v>1405.25</v>
      </c>
      <c r="S38" s="115">
        <f>O38*0.5</f>
        <v>1277.5</v>
      </c>
      <c r="T38" s="167">
        <v>49</v>
      </c>
      <c r="U38" s="114">
        <v>5015</v>
      </c>
      <c r="V38" s="103">
        <f>U38*0.7</f>
        <v>3510.5</v>
      </c>
      <c r="W38" s="168">
        <f>U38*0.6</f>
        <v>3009</v>
      </c>
      <c r="X38" s="105">
        <f>U38*0.55</f>
        <v>2758.25</v>
      </c>
      <c r="Y38" s="115">
        <f>U38*0.5</f>
        <v>2507.5</v>
      </c>
    </row>
    <row r="39" spans="1:26" x14ac:dyDescent="0.25">
      <c r="A39" s="169" t="s">
        <v>19</v>
      </c>
      <c r="B39" s="170">
        <v>9</v>
      </c>
      <c r="C39" s="171">
        <v>843</v>
      </c>
      <c r="D39" s="172">
        <f t="shared" ref="D39:D68" si="18">C39*0.75</f>
        <v>632.25</v>
      </c>
      <c r="E39" s="173">
        <f t="shared" ref="E39:E68" si="19">C39*0.65</f>
        <v>547.95000000000005</v>
      </c>
      <c r="F39" s="173">
        <f t="shared" ref="F39:F68" si="20">C39*0.6</f>
        <v>505.79999999999995</v>
      </c>
      <c r="G39" s="166">
        <f t="shared" ref="G39:G68" si="21">C39*0.55</f>
        <v>463.65000000000003</v>
      </c>
      <c r="H39" s="174">
        <v>10</v>
      </c>
      <c r="I39" s="119">
        <v>949</v>
      </c>
      <c r="J39" s="103">
        <f t="shared" ref="J39:J68" si="22">I39*0.75</f>
        <v>711.75</v>
      </c>
      <c r="K39" s="168">
        <f t="shared" ref="K39:K68" si="23">I39*0.65</f>
        <v>616.85</v>
      </c>
      <c r="L39" s="105">
        <f t="shared" ref="L39:L68" si="24">I39*0.6</f>
        <v>569.4</v>
      </c>
      <c r="M39" s="105">
        <f t="shared" ref="M39:M68" si="25">I39*0.55</f>
        <v>521.95000000000005</v>
      </c>
      <c r="N39" s="174">
        <v>12</v>
      </c>
      <c r="O39" s="119">
        <v>1073</v>
      </c>
      <c r="P39" s="103">
        <f t="shared" ref="P39:P68" si="26">O39*0.7</f>
        <v>751.09999999999991</v>
      </c>
      <c r="Q39" s="168">
        <f t="shared" ref="Q39:Q68" si="27">O39*0.6</f>
        <v>643.79999999999995</v>
      </c>
      <c r="R39" s="105">
        <f t="shared" ref="R39:R68" si="28">O39*0.55</f>
        <v>590.15000000000009</v>
      </c>
      <c r="S39" s="115">
        <f t="shared" ref="S39:S68" si="29">O39*0.5</f>
        <v>536.5</v>
      </c>
      <c r="T39" s="174">
        <v>12</v>
      </c>
      <c r="U39" s="119">
        <v>1160</v>
      </c>
      <c r="V39" s="103">
        <f t="shared" ref="V39:V68" si="30">U39*0.7</f>
        <v>812</v>
      </c>
      <c r="W39" s="168">
        <f t="shared" ref="W39:W68" si="31">U39*0.6</f>
        <v>696</v>
      </c>
      <c r="X39" s="105">
        <f t="shared" ref="X39:X68" si="32">U39*0.55</f>
        <v>638</v>
      </c>
      <c r="Y39" s="115">
        <f t="shared" ref="Y39:Y68" si="33">U39*0.5</f>
        <v>580</v>
      </c>
    </row>
    <row r="40" spans="1:26" x14ac:dyDescent="0.25">
      <c r="A40" s="169" t="s">
        <v>134</v>
      </c>
      <c r="B40" s="170">
        <v>1</v>
      </c>
      <c r="C40" s="171">
        <v>153</v>
      </c>
      <c r="D40" s="172">
        <f t="shared" si="18"/>
        <v>114.75</v>
      </c>
      <c r="E40" s="173">
        <f t="shared" si="19"/>
        <v>99.45</v>
      </c>
      <c r="F40" s="173">
        <f t="shared" si="20"/>
        <v>91.8</v>
      </c>
      <c r="G40" s="166">
        <f t="shared" si="21"/>
        <v>84.15</v>
      </c>
      <c r="H40" s="174">
        <v>29</v>
      </c>
      <c r="I40" s="119">
        <v>3156</v>
      </c>
      <c r="J40" s="103">
        <f t="shared" si="22"/>
        <v>2367</v>
      </c>
      <c r="K40" s="168">
        <f t="shared" si="23"/>
        <v>2051.4</v>
      </c>
      <c r="L40" s="105">
        <f t="shared" si="24"/>
        <v>1893.6</v>
      </c>
      <c r="M40" s="105">
        <f t="shared" si="25"/>
        <v>1735.8000000000002</v>
      </c>
      <c r="N40" s="174"/>
      <c r="O40" s="119"/>
      <c r="P40" s="103"/>
      <c r="Q40" s="168"/>
      <c r="R40" s="105"/>
      <c r="S40" s="115"/>
      <c r="T40" s="174"/>
      <c r="U40" s="119"/>
      <c r="V40" s="103"/>
      <c r="W40" s="168"/>
      <c r="X40" s="105"/>
      <c r="Y40" s="115"/>
    </row>
    <row r="41" spans="1:26" x14ac:dyDescent="0.25">
      <c r="A41" s="169" t="s">
        <v>135</v>
      </c>
      <c r="B41" s="170">
        <v>2</v>
      </c>
      <c r="C41" s="171">
        <v>213</v>
      </c>
      <c r="D41" s="172">
        <f t="shared" si="18"/>
        <v>159.75</v>
      </c>
      <c r="E41" s="173">
        <f t="shared" si="19"/>
        <v>138.45000000000002</v>
      </c>
      <c r="F41" s="173">
        <f t="shared" si="20"/>
        <v>127.8</v>
      </c>
      <c r="G41" s="166">
        <f t="shared" si="21"/>
        <v>117.15</v>
      </c>
      <c r="H41" s="174">
        <v>26</v>
      </c>
      <c r="I41" s="119">
        <v>2600</v>
      </c>
      <c r="J41" s="103">
        <f t="shared" si="22"/>
        <v>1950</v>
      </c>
      <c r="K41" s="168">
        <f t="shared" si="23"/>
        <v>1690</v>
      </c>
      <c r="L41" s="105">
        <f t="shared" si="24"/>
        <v>1560</v>
      </c>
      <c r="M41" s="105">
        <f t="shared" si="25"/>
        <v>1430.0000000000002</v>
      </c>
      <c r="N41" s="174"/>
      <c r="O41" s="119"/>
      <c r="P41" s="103"/>
      <c r="Q41" s="168"/>
      <c r="R41" s="105"/>
      <c r="S41" s="115"/>
      <c r="T41" s="174"/>
      <c r="U41" s="119"/>
      <c r="V41" s="103"/>
      <c r="W41" s="168"/>
      <c r="X41" s="105"/>
      <c r="Y41" s="115"/>
    </row>
    <row r="42" spans="1:26" x14ac:dyDescent="0.25">
      <c r="A42" s="267" t="s">
        <v>23</v>
      </c>
      <c r="B42" s="175">
        <v>26</v>
      </c>
      <c r="C42" s="176">
        <v>3418</v>
      </c>
      <c r="D42" s="172">
        <f t="shared" si="18"/>
        <v>2563.5</v>
      </c>
      <c r="E42" s="173">
        <f t="shared" si="19"/>
        <v>2221.7000000000003</v>
      </c>
      <c r="F42" s="173">
        <f t="shared" si="20"/>
        <v>2050.7999999999997</v>
      </c>
      <c r="G42" s="166">
        <f t="shared" si="21"/>
        <v>1879.9</v>
      </c>
      <c r="H42" s="174">
        <v>44</v>
      </c>
      <c r="I42" s="119">
        <v>5254</v>
      </c>
      <c r="J42" s="103">
        <f t="shared" si="22"/>
        <v>3940.5</v>
      </c>
      <c r="K42" s="168">
        <f t="shared" si="23"/>
        <v>3415.1</v>
      </c>
      <c r="L42" s="105">
        <f t="shared" si="24"/>
        <v>3152.4</v>
      </c>
      <c r="M42" s="105">
        <f t="shared" si="25"/>
        <v>2889.7000000000003</v>
      </c>
      <c r="N42" s="174">
        <v>25</v>
      </c>
      <c r="O42" s="119">
        <v>2829</v>
      </c>
      <c r="P42" s="103">
        <f t="shared" si="26"/>
        <v>1980.3</v>
      </c>
      <c r="Q42" s="168">
        <f t="shared" si="27"/>
        <v>1697.3999999999999</v>
      </c>
      <c r="R42" s="105">
        <f t="shared" si="28"/>
        <v>1555.95</v>
      </c>
      <c r="S42" s="115">
        <f t="shared" si="29"/>
        <v>1414.5</v>
      </c>
      <c r="T42" s="174">
        <v>91</v>
      </c>
      <c r="U42" s="119">
        <v>10896</v>
      </c>
      <c r="V42" s="103">
        <f t="shared" si="30"/>
        <v>7627.2</v>
      </c>
      <c r="W42" s="168">
        <f t="shared" si="31"/>
        <v>6537.5999999999995</v>
      </c>
      <c r="X42" s="105">
        <f t="shared" si="32"/>
        <v>5992.8</v>
      </c>
      <c r="Y42" s="115">
        <f t="shared" si="33"/>
        <v>5448</v>
      </c>
    </row>
    <row r="43" spans="1:26" x14ac:dyDescent="0.25">
      <c r="A43" s="267" t="s">
        <v>27</v>
      </c>
      <c r="B43" s="175">
        <v>43</v>
      </c>
      <c r="C43" s="176">
        <v>4021</v>
      </c>
      <c r="D43" s="172">
        <f t="shared" si="18"/>
        <v>3015.75</v>
      </c>
      <c r="E43" s="173">
        <f t="shared" si="19"/>
        <v>2613.65</v>
      </c>
      <c r="F43" s="173">
        <f t="shared" si="20"/>
        <v>2412.6</v>
      </c>
      <c r="G43" s="166">
        <f t="shared" si="21"/>
        <v>2211.5500000000002</v>
      </c>
      <c r="H43" s="174">
        <v>37</v>
      </c>
      <c r="I43" s="119">
        <v>3385</v>
      </c>
      <c r="J43" s="103">
        <f t="shared" si="22"/>
        <v>2538.75</v>
      </c>
      <c r="K43" s="168">
        <f t="shared" si="23"/>
        <v>2200.25</v>
      </c>
      <c r="L43" s="105">
        <f t="shared" si="24"/>
        <v>2031</v>
      </c>
      <c r="M43" s="105">
        <f t="shared" si="25"/>
        <v>1861.7500000000002</v>
      </c>
      <c r="N43" s="174">
        <v>33</v>
      </c>
      <c r="O43" s="119">
        <v>3087</v>
      </c>
      <c r="P43" s="103">
        <f t="shared" si="26"/>
        <v>2160.8999999999996</v>
      </c>
      <c r="Q43" s="168">
        <f t="shared" si="27"/>
        <v>1852.1999999999998</v>
      </c>
      <c r="R43" s="105">
        <f t="shared" si="28"/>
        <v>1697.8500000000001</v>
      </c>
      <c r="S43" s="115">
        <f t="shared" si="29"/>
        <v>1543.5</v>
      </c>
      <c r="T43" s="174">
        <v>36</v>
      </c>
      <c r="U43" s="119">
        <v>2984.3125</v>
      </c>
      <c r="V43" s="103">
        <f t="shared" si="30"/>
        <v>2089.0187499999997</v>
      </c>
      <c r="W43" s="168">
        <f t="shared" si="31"/>
        <v>1790.5874999999999</v>
      </c>
      <c r="X43" s="105">
        <f t="shared" si="32"/>
        <v>1641.371875</v>
      </c>
      <c r="Y43" s="115">
        <f t="shared" si="33"/>
        <v>1492.15625</v>
      </c>
    </row>
    <row r="44" spans="1:26" x14ac:dyDescent="0.25">
      <c r="A44" s="267" t="s">
        <v>29</v>
      </c>
      <c r="B44" s="175">
        <v>50</v>
      </c>
      <c r="C44" s="176">
        <v>5830</v>
      </c>
      <c r="D44" s="172">
        <f t="shared" si="18"/>
        <v>4372.5</v>
      </c>
      <c r="E44" s="173">
        <f t="shared" si="19"/>
        <v>3789.5</v>
      </c>
      <c r="F44" s="173">
        <f t="shared" si="20"/>
        <v>3498</v>
      </c>
      <c r="G44" s="166">
        <f t="shared" si="21"/>
        <v>3206.5000000000005</v>
      </c>
      <c r="H44" s="174">
        <v>47</v>
      </c>
      <c r="I44" s="119">
        <v>6021</v>
      </c>
      <c r="J44" s="103">
        <f t="shared" si="22"/>
        <v>4515.75</v>
      </c>
      <c r="K44" s="168">
        <f t="shared" si="23"/>
        <v>3913.65</v>
      </c>
      <c r="L44" s="105">
        <f t="shared" si="24"/>
        <v>3612.6</v>
      </c>
      <c r="M44" s="105">
        <f t="shared" si="25"/>
        <v>3311.55</v>
      </c>
      <c r="N44" s="174">
        <v>75</v>
      </c>
      <c r="O44" s="119">
        <v>10877</v>
      </c>
      <c r="P44" s="103">
        <f t="shared" si="26"/>
        <v>7613.9</v>
      </c>
      <c r="Q44" s="168">
        <f t="shared" si="27"/>
        <v>6526.2</v>
      </c>
      <c r="R44" s="105">
        <f t="shared" si="28"/>
        <v>5982.35</v>
      </c>
      <c r="S44" s="115">
        <f t="shared" si="29"/>
        <v>5438.5</v>
      </c>
      <c r="T44" s="174">
        <v>76</v>
      </c>
      <c r="U44" s="119">
        <v>10425</v>
      </c>
      <c r="V44" s="103">
        <f t="shared" si="30"/>
        <v>7297.4999999999991</v>
      </c>
      <c r="W44" s="168">
        <f t="shared" si="31"/>
        <v>6255</v>
      </c>
      <c r="X44" s="105">
        <f t="shared" si="32"/>
        <v>5733.7500000000009</v>
      </c>
      <c r="Y44" s="115">
        <f t="shared" si="33"/>
        <v>5212.5</v>
      </c>
    </row>
    <row r="45" spans="1:26" x14ac:dyDescent="0.25">
      <c r="A45" s="267" t="s">
        <v>31</v>
      </c>
      <c r="B45" s="175"/>
      <c r="C45" s="176"/>
      <c r="D45" s="172"/>
      <c r="E45" s="173"/>
      <c r="F45" s="173"/>
      <c r="G45" s="166"/>
      <c r="H45" s="174"/>
      <c r="I45" s="119"/>
      <c r="J45" s="103"/>
      <c r="K45" s="168"/>
      <c r="L45" s="105"/>
      <c r="M45" s="105"/>
      <c r="N45" s="174">
        <v>1</v>
      </c>
      <c r="O45" s="119">
        <v>38</v>
      </c>
      <c r="P45" s="103">
        <f t="shared" si="26"/>
        <v>26.599999999999998</v>
      </c>
      <c r="Q45" s="168">
        <f t="shared" si="27"/>
        <v>22.8</v>
      </c>
      <c r="R45" s="105">
        <f t="shared" si="28"/>
        <v>20.900000000000002</v>
      </c>
      <c r="S45" s="115">
        <f t="shared" si="29"/>
        <v>19</v>
      </c>
      <c r="T45" s="174">
        <v>15</v>
      </c>
      <c r="U45" s="119">
        <v>767.5</v>
      </c>
      <c r="V45" s="103">
        <f t="shared" si="30"/>
        <v>537.25</v>
      </c>
      <c r="W45" s="168">
        <f t="shared" si="31"/>
        <v>460.5</v>
      </c>
      <c r="X45" s="105">
        <f t="shared" si="32"/>
        <v>422.12500000000006</v>
      </c>
      <c r="Y45" s="115">
        <f t="shared" si="33"/>
        <v>383.75</v>
      </c>
    </row>
    <row r="46" spans="1:26" x14ac:dyDescent="0.25">
      <c r="A46" s="267" t="s">
        <v>136</v>
      </c>
      <c r="B46" s="175">
        <v>9</v>
      </c>
      <c r="C46" s="176">
        <v>875</v>
      </c>
      <c r="D46" s="172">
        <f t="shared" si="18"/>
        <v>656.25</v>
      </c>
      <c r="E46" s="173">
        <f t="shared" si="19"/>
        <v>568.75</v>
      </c>
      <c r="F46" s="173">
        <f t="shared" si="20"/>
        <v>525</v>
      </c>
      <c r="G46" s="166">
        <f t="shared" si="21"/>
        <v>481.25000000000006</v>
      </c>
      <c r="H46" s="174">
        <v>2</v>
      </c>
      <c r="I46" s="119">
        <v>169</v>
      </c>
      <c r="J46" s="103">
        <f t="shared" si="22"/>
        <v>126.75</v>
      </c>
      <c r="K46" s="168">
        <f t="shared" si="23"/>
        <v>109.85000000000001</v>
      </c>
      <c r="L46" s="105">
        <f t="shared" si="24"/>
        <v>101.39999999999999</v>
      </c>
      <c r="M46" s="105">
        <f t="shared" si="25"/>
        <v>92.95</v>
      </c>
      <c r="N46" s="174"/>
      <c r="O46" s="119"/>
      <c r="P46" s="103"/>
      <c r="Q46" s="168"/>
      <c r="R46" s="105"/>
      <c r="S46" s="115"/>
      <c r="T46" s="174"/>
      <c r="U46" s="119"/>
      <c r="V46" s="103"/>
      <c r="W46" s="168"/>
      <c r="X46" s="105"/>
      <c r="Y46" s="115"/>
    </row>
    <row r="47" spans="1:26" x14ac:dyDescent="0.25">
      <c r="A47" s="267" t="s">
        <v>33</v>
      </c>
      <c r="B47" s="175">
        <v>121</v>
      </c>
      <c r="C47" s="176">
        <v>11586</v>
      </c>
      <c r="D47" s="172">
        <f t="shared" si="18"/>
        <v>8689.5</v>
      </c>
      <c r="E47" s="173">
        <f t="shared" si="19"/>
        <v>7530.9000000000005</v>
      </c>
      <c r="F47" s="173">
        <f t="shared" si="20"/>
        <v>6951.5999999999995</v>
      </c>
      <c r="G47" s="166">
        <f t="shared" si="21"/>
        <v>6372.3</v>
      </c>
      <c r="H47" s="174">
        <v>122</v>
      </c>
      <c r="I47" s="119">
        <v>11578</v>
      </c>
      <c r="J47" s="103">
        <f t="shared" si="22"/>
        <v>8683.5</v>
      </c>
      <c r="K47" s="168">
        <f t="shared" si="23"/>
        <v>7525.7</v>
      </c>
      <c r="L47" s="105">
        <f t="shared" si="24"/>
        <v>6946.8</v>
      </c>
      <c r="M47" s="105">
        <f t="shared" si="25"/>
        <v>6367.9000000000005</v>
      </c>
      <c r="N47" s="174">
        <v>72</v>
      </c>
      <c r="O47" s="119">
        <v>6891</v>
      </c>
      <c r="P47" s="103">
        <f t="shared" si="26"/>
        <v>4823.7</v>
      </c>
      <c r="Q47" s="168">
        <f t="shared" si="27"/>
        <v>4134.5999999999995</v>
      </c>
      <c r="R47" s="105">
        <f t="shared" si="28"/>
        <v>3790.05</v>
      </c>
      <c r="S47" s="115">
        <f t="shared" si="29"/>
        <v>3445.5</v>
      </c>
      <c r="T47" s="174">
        <v>257</v>
      </c>
      <c r="U47" s="119">
        <v>32068</v>
      </c>
      <c r="V47" s="103">
        <f t="shared" si="30"/>
        <v>22447.599999999999</v>
      </c>
      <c r="W47" s="168">
        <f t="shared" si="31"/>
        <v>19240.8</v>
      </c>
      <c r="X47" s="105">
        <f t="shared" si="32"/>
        <v>17637.400000000001</v>
      </c>
      <c r="Y47" s="115">
        <f t="shared" si="33"/>
        <v>16034</v>
      </c>
    </row>
    <row r="48" spans="1:26" x14ac:dyDescent="0.25">
      <c r="A48" s="267" t="s">
        <v>35</v>
      </c>
      <c r="B48" s="175">
        <v>4</v>
      </c>
      <c r="C48" s="176">
        <v>469</v>
      </c>
      <c r="D48" s="172">
        <f t="shared" si="18"/>
        <v>351.75</v>
      </c>
      <c r="E48" s="173">
        <f t="shared" si="19"/>
        <v>304.85000000000002</v>
      </c>
      <c r="F48" s="173">
        <f t="shared" si="20"/>
        <v>281.39999999999998</v>
      </c>
      <c r="G48" s="166">
        <f t="shared" si="21"/>
        <v>257.95000000000005</v>
      </c>
      <c r="H48" s="174">
        <v>14</v>
      </c>
      <c r="I48" s="119">
        <v>1401</v>
      </c>
      <c r="J48" s="103">
        <f t="shared" si="22"/>
        <v>1050.75</v>
      </c>
      <c r="K48" s="168">
        <f t="shared" si="23"/>
        <v>910.65</v>
      </c>
      <c r="L48" s="105">
        <f t="shared" si="24"/>
        <v>840.6</v>
      </c>
      <c r="M48" s="105">
        <f t="shared" si="25"/>
        <v>770.55000000000007</v>
      </c>
      <c r="N48" s="174">
        <v>12</v>
      </c>
      <c r="O48" s="119">
        <v>1412</v>
      </c>
      <c r="P48" s="103">
        <f t="shared" si="26"/>
        <v>988.4</v>
      </c>
      <c r="Q48" s="168">
        <f t="shared" si="27"/>
        <v>847.19999999999993</v>
      </c>
      <c r="R48" s="105">
        <f t="shared" si="28"/>
        <v>776.6</v>
      </c>
      <c r="S48" s="115">
        <f t="shared" si="29"/>
        <v>706</v>
      </c>
      <c r="T48" s="174">
        <v>26</v>
      </c>
      <c r="U48" s="119">
        <v>2329.375</v>
      </c>
      <c r="V48" s="103">
        <f t="shared" si="30"/>
        <v>1630.5625</v>
      </c>
      <c r="W48" s="168">
        <f t="shared" si="31"/>
        <v>1397.625</v>
      </c>
      <c r="X48" s="105">
        <f t="shared" si="32"/>
        <v>1281.15625</v>
      </c>
      <c r="Y48" s="115">
        <f t="shared" si="33"/>
        <v>1164.6875</v>
      </c>
    </row>
    <row r="49" spans="1:25" x14ac:dyDescent="0.25">
      <c r="A49" s="267" t="s">
        <v>37</v>
      </c>
      <c r="B49" s="175">
        <v>12</v>
      </c>
      <c r="C49" s="176">
        <v>809</v>
      </c>
      <c r="D49" s="172">
        <f t="shared" si="18"/>
        <v>606.75</v>
      </c>
      <c r="E49" s="173">
        <f t="shared" si="19"/>
        <v>525.85</v>
      </c>
      <c r="F49" s="173">
        <f t="shared" si="20"/>
        <v>485.4</v>
      </c>
      <c r="G49" s="166">
        <f t="shared" si="21"/>
        <v>444.95000000000005</v>
      </c>
      <c r="H49" s="174">
        <v>19</v>
      </c>
      <c r="I49" s="119">
        <v>1203</v>
      </c>
      <c r="J49" s="103">
        <f t="shared" si="22"/>
        <v>902.25</v>
      </c>
      <c r="K49" s="168">
        <f t="shared" si="23"/>
        <v>781.95</v>
      </c>
      <c r="L49" s="105">
        <f t="shared" si="24"/>
        <v>721.8</v>
      </c>
      <c r="M49" s="105">
        <f t="shared" si="25"/>
        <v>661.65000000000009</v>
      </c>
      <c r="N49" s="174">
        <v>12</v>
      </c>
      <c r="O49" s="119">
        <v>770</v>
      </c>
      <c r="P49" s="103">
        <f t="shared" si="26"/>
        <v>539</v>
      </c>
      <c r="Q49" s="168">
        <f t="shared" si="27"/>
        <v>462</v>
      </c>
      <c r="R49" s="105">
        <f t="shared" si="28"/>
        <v>423.50000000000006</v>
      </c>
      <c r="S49" s="115">
        <f t="shared" si="29"/>
        <v>385</v>
      </c>
      <c r="T49" s="174">
        <v>20</v>
      </c>
      <c r="U49" s="119">
        <v>1597</v>
      </c>
      <c r="V49" s="103">
        <f t="shared" si="30"/>
        <v>1117.8999999999999</v>
      </c>
      <c r="W49" s="168">
        <f t="shared" si="31"/>
        <v>958.19999999999993</v>
      </c>
      <c r="X49" s="105">
        <f t="shared" si="32"/>
        <v>878.35</v>
      </c>
      <c r="Y49" s="115">
        <f t="shared" si="33"/>
        <v>798.5</v>
      </c>
    </row>
    <row r="50" spans="1:25" x14ac:dyDescent="0.25">
      <c r="A50" s="267" t="s">
        <v>39</v>
      </c>
      <c r="B50" s="175">
        <v>35</v>
      </c>
      <c r="C50" s="176">
        <v>3454</v>
      </c>
      <c r="D50" s="172">
        <f t="shared" si="18"/>
        <v>2590.5</v>
      </c>
      <c r="E50" s="173">
        <f t="shared" si="19"/>
        <v>2245.1</v>
      </c>
      <c r="F50" s="173">
        <f t="shared" si="20"/>
        <v>2072.4</v>
      </c>
      <c r="G50" s="166">
        <f t="shared" si="21"/>
        <v>1899.7</v>
      </c>
      <c r="H50" s="174">
        <v>103</v>
      </c>
      <c r="I50" s="119">
        <v>9778</v>
      </c>
      <c r="J50" s="103">
        <f t="shared" si="22"/>
        <v>7333.5</v>
      </c>
      <c r="K50" s="168">
        <f t="shared" si="23"/>
        <v>6355.7</v>
      </c>
      <c r="L50" s="105">
        <f t="shared" si="24"/>
        <v>5866.8</v>
      </c>
      <c r="M50" s="105">
        <f t="shared" si="25"/>
        <v>5377.9000000000005</v>
      </c>
      <c r="N50" s="174">
        <v>28</v>
      </c>
      <c r="O50" s="119">
        <v>2992</v>
      </c>
      <c r="P50" s="103">
        <f t="shared" si="26"/>
        <v>2094.4</v>
      </c>
      <c r="Q50" s="168">
        <f t="shared" si="27"/>
        <v>1795.2</v>
      </c>
      <c r="R50" s="105">
        <f t="shared" si="28"/>
        <v>1645.6000000000001</v>
      </c>
      <c r="S50" s="115">
        <f t="shared" si="29"/>
        <v>1496</v>
      </c>
      <c r="T50" s="174">
        <v>17</v>
      </c>
      <c r="U50" s="119">
        <v>1814</v>
      </c>
      <c r="V50" s="103">
        <f t="shared" si="30"/>
        <v>1269.8</v>
      </c>
      <c r="W50" s="168">
        <f t="shared" si="31"/>
        <v>1088.3999999999999</v>
      </c>
      <c r="X50" s="105">
        <f t="shared" si="32"/>
        <v>997.7</v>
      </c>
      <c r="Y50" s="115">
        <f t="shared" si="33"/>
        <v>907</v>
      </c>
    </row>
    <row r="51" spans="1:25" x14ac:dyDescent="0.25">
      <c r="A51" s="267" t="s">
        <v>41</v>
      </c>
      <c r="B51" s="175">
        <v>238</v>
      </c>
      <c r="C51" s="176">
        <v>22017</v>
      </c>
      <c r="D51" s="172">
        <f t="shared" si="18"/>
        <v>16512.75</v>
      </c>
      <c r="E51" s="173">
        <f t="shared" si="19"/>
        <v>14311.050000000001</v>
      </c>
      <c r="F51" s="173">
        <f t="shared" si="20"/>
        <v>13210.199999999999</v>
      </c>
      <c r="G51" s="166">
        <f t="shared" si="21"/>
        <v>12109.35</v>
      </c>
      <c r="H51" s="174">
        <v>356</v>
      </c>
      <c r="I51" s="119">
        <v>33048</v>
      </c>
      <c r="J51" s="103">
        <f t="shared" si="22"/>
        <v>24786</v>
      </c>
      <c r="K51" s="168">
        <f t="shared" si="23"/>
        <v>21481.200000000001</v>
      </c>
      <c r="L51" s="105">
        <f t="shared" si="24"/>
        <v>19828.8</v>
      </c>
      <c r="M51" s="105">
        <f t="shared" si="25"/>
        <v>18176.400000000001</v>
      </c>
      <c r="N51" s="174">
        <v>684</v>
      </c>
      <c r="O51" s="119">
        <v>60789</v>
      </c>
      <c r="P51" s="103">
        <f t="shared" si="26"/>
        <v>42552.299999999996</v>
      </c>
      <c r="Q51" s="168">
        <f t="shared" si="27"/>
        <v>36473.4</v>
      </c>
      <c r="R51" s="105">
        <f t="shared" si="28"/>
        <v>33433.950000000004</v>
      </c>
      <c r="S51" s="115">
        <f t="shared" si="29"/>
        <v>30394.5</v>
      </c>
      <c r="T51" s="174">
        <v>744</v>
      </c>
      <c r="U51" s="119">
        <v>72510</v>
      </c>
      <c r="V51" s="103">
        <f t="shared" si="30"/>
        <v>50757</v>
      </c>
      <c r="W51" s="168">
        <f t="shared" si="31"/>
        <v>43506</v>
      </c>
      <c r="X51" s="105">
        <f t="shared" si="32"/>
        <v>39880.5</v>
      </c>
      <c r="Y51" s="115">
        <f t="shared" si="33"/>
        <v>36255</v>
      </c>
    </row>
    <row r="52" spans="1:25" x14ac:dyDescent="0.25">
      <c r="A52" s="267" t="s">
        <v>43</v>
      </c>
      <c r="B52" s="175">
        <v>4</v>
      </c>
      <c r="C52" s="176">
        <v>488</v>
      </c>
      <c r="D52" s="172">
        <f t="shared" si="18"/>
        <v>366</v>
      </c>
      <c r="E52" s="173">
        <f t="shared" si="19"/>
        <v>317.2</v>
      </c>
      <c r="F52" s="173">
        <f t="shared" si="20"/>
        <v>292.8</v>
      </c>
      <c r="G52" s="166">
        <f t="shared" si="21"/>
        <v>268.40000000000003</v>
      </c>
      <c r="H52" s="177">
        <v>4</v>
      </c>
      <c r="I52" s="178">
        <v>488</v>
      </c>
      <c r="J52" s="103">
        <f t="shared" si="22"/>
        <v>366</v>
      </c>
      <c r="K52" s="168">
        <f t="shared" si="23"/>
        <v>317.2</v>
      </c>
      <c r="L52" s="105">
        <f t="shared" si="24"/>
        <v>292.8</v>
      </c>
      <c r="M52" s="105">
        <f t="shared" si="25"/>
        <v>268.40000000000003</v>
      </c>
      <c r="N52" s="174"/>
      <c r="O52" s="119"/>
      <c r="P52" s="103"/>
      <c r="Q52" s="168"/>
      <c r="R52" s="105"/>
      <c r="S52" s="115"/>
      <c r="T52" s="174">
        <v>12</v>
      </c>
      <c r="U52" s="119">
        <v>527.5</v>
      </c>
      <c r="V52" s="103">
        <f t="shared" si="30"/>
        <v>369.25</v>
      </c>
      <c r="W52" s="168">
        <f t="shared" si="31"/>
        <v>316.5</v>
      </c>
      <c r="X52" s="105">
        <f t="shared" si="32"/>
        <v>290.125</v>
      </c>
      <c r="Y52" s="115">
        <f t="shared" si="33"/>
        <v>263.75</v>
      </c>
    </row>
    <row r="53" spans="1:25" x14ac:dyDescent="0.25">
      <c r="A53" s="267" t="s">
        <v>45</v>
      </c>
      <c r="B53" s="175">
        <v>205</v>
      </c>
      <c r="C53" s="176">
        <v>24370</v>
      </c>
      <c r="D53" s="172">
        <f t="shared" si="18"/>
        <v>18277.5</v>
      </c>
      <c r="E53" s="173">
        <f t="shared" si="19"/>
        <v>15840.5</v>
      </c>
      <c r="F53" s="173">
        <f t="shared" si="20"/>
        <v>14622</v>
      </c>
      <c r="G53" s="166">
        <f t="shared" si="21"/>
        <v>13403.500000000002</v>
      </c>
      <c r="H53" s="174">
        <v>120</v>
      </c>
      <c r="I53" s="119">
        <v>15502</v>
      </c>
      <c r="J53" s="103">
        <f t="shared" si="22"/>
        <v>11626.5</v>
      </c>
      <c r="K53" s="168">
        <f t="shared" si="23"/>
        <v>10076.300000000001</v>
      </c>
      <c r="L53" s="105">
        <f t="shared" si="24"/>
        <v>9301.1999999999989</v>
      </c>
      <c r="M53" s="105">
        <f t="shared" si="25"/>
        <v>8526.1</v>
      </c>
      <c r="N53" s="174">
        <v>139</v>
      </c>
      <c r="O53" s="119">
        <v>18075</v>
      </c>
      <c r="P53" s="103">
        <f t="shared" si="26"/>
        <v>12652.5</v>
      </c>
      <c r="Q53" s="168">
        <f t="shared" si="27"/>
        <v>10845</v>
      </c>
      <c r="R53" s="105">
        <f t="shared" si="28"/>
        <v>9941.25</v>
      </c>
      <c r="S53" s="115">
        <f t="shared" si="29"/>
        <v>9037.5</v>
      </c>
      <c r="T53" s="174">
        <v>196</v>
      </c>
      <c r="U53" s="119">
        <v>22757</v>
      </c>
      <c r="V53" s="103">
        <f t="shared" si="30"/>
        <v>15929.9</v>
      </c>
      <c r="W53" s="168">
        <f t="shared" si="31"/>
        <v>13654.199999999999</v>
      </c>
      <c r="X53" s="105">
        <f t="shared" si="32"/>
        <v>12516.35</v>
      </c>
      <c r="Y53" s="115">
        <f t="shared" si="33"/>
        <v>11378.5</v>
      </c>
    </row>
    <row r="54" spans="1:25" x14ac:dyDescent="0.25">
      <c r="A54" s="267" t="s">
        <v>47</v>
      </c>
      <c r="B54" s="179">
        <v>69</v>
      </c>
      <c r="C54" s="180">
        <v>7244</v>
      </c>
      <c r="D54" s="172">
        <f t="shared" si="18"/>
        <v>5433</v>
      </c>
      <c r="E54" s="173">
        <f t="shared" si="19"/>
        <v>4708.6000000000004</v>
      </c>
      <c r="F54" s="173">
        <f t="shared" si="20"/>
        <v>4346.3999999999996</v>
      </c>
      <c r="G54" s="166">
        <f t="shared" si="21"/>
        <v>3984.2000000000003</v>
      </c>
      <c r="H54" s="181">
        <v>66</v>
      </c>
      <c r="I54" s="119">
        <v>7961</v>
      </c>
      <c r="J54" s="103">
        <f t="shared" si="22"/>
        <v>5970.75</v>
      </c>
      <c r="K54" s="168">
        <f t="shared" si="23"/>
        <v>5174.6500000000005</v>
      </c>
      <c r="L54" s="105">
        <f t="shared" si="24"/>
        <v>4776.5999999999995</v>
      </c>
      <c r="M54" s="105">
        <f t="shared" si="25"/>
        <v>4378.55</v>
      </c>
      <c r="N54" s="181">
        <v>58</v>
      </c>
      <c r="O54" s="119">
        <v>7599</v>
      </c>
      <c r="P54" s="103">
        <f t="shared" si="26"/>
        <v>5319.2999999999993</v>
      </c>
      <c r="Q54" s="168">
        <f t="shared" si="27"/>
        <v>4559.3999999999996</v>
      </c>
      <c r="R54" s="105">
        <f t="shared" si="28"/>
        <v>4179.4500000000007</v>
      </c>
      <c r="S54" s="115">
        <f t="shared" si="29"/>
        <v>3799.5</v>
      </c>
      <c r="T54" s="181">
        <v>65</v>
      </c>
      <c r="U54" s="119">
        <v>7594</v>
      </c>
      <c r="V54" s="103">
        <f t="shared" si="30"/>
        <v>5315.7999999999993</v>
      </c>
      <c r="W54" s="168">
        <f t="shared" si="31"/>
        <v>4556.3999999999996</v>
      </c>
      <c r="X54" s="105">
        <f t="shared" si="32"/>
        <v>4176.7000000000007</v>
      </c>
      <c r="Y54" s="115">
        <f t="shared" si="33"/>
        <v>3797</v>
      </c>
    </row>
    <row r="55" spans="1:25" x14ac:dyDescent="0.25">
      <c r="A55" s="267" t="s">
        <v>49</v>
      </c>
      <c r="B55" s="175">
        <v>197</v>
      </c>
      <c r="C55" s="176">
        <v>20382</v>
      </c>
      <c r="D55" s="172">
        <f t="shared" si="18"/>
        <v>15286.5</v>
      </c>
      <c r="E55" s="173">
        <f t="shared" si="19"/>
        <v>13248.300000000001</v>
      </c>
      <c r="F55" s="173">
        <f t="shared" si="20"/>
        <v>12229.199999999999</v>
      </c>
      <c r="G55" s="166">
        <f t="shared" si="21"/>
        <v>11210.1</v>
      </c>
      <c r="H55" s="174">
        <v>259</v>
      </c>
      <c r="I55" s="119">
        <v>26118</v>
      </c>
      <c r="J55" s="103">
        <f t="shared" si="22"/>
        <v>19588.5</v>
      </c>
      <c r="K55" s="168">
        <f t="shared" si="23"/>
        <v>16976.7</v>
      </c>
      <c r="L55" s="105">
        <f t="shared" si="24"/>
        <v>15670.8</v>
      </c>
      <c r="M55" s="105">
        <f t="shared" si="25"/>
        <v>14364.900000000001</v>
      </c>
      <c r="N55" s="174">
        <v>255</v>
      </c>
      <c r="O55" s="119">
        <v>24724</v>
      </c>
      <c r="P55" s="103">
        <f t="shared" si="26"/>
        <v>17306.8</v>
      </c>
      <c r="Q55" s="168">
        <f t="shared" si="27"/>
        <v>14834.4</v>
      </c>
      <c r="R55" s="105">
        <f t="shared" si="28"/>
        <v>13598.2</v>
      </c>
      <c r="S55" s="115">
        <f t="shared" si="29"/>
        <v>12362</v>
      </c>
      <c r="T55" s="174">
        <v>429</v>
      </c>
      <c r="U55" s="119">
        <v>41703</v>
      </c>
      <c r="V55" s="103">
        <f t="shared" si="30"/>
        <v>29192.1</v>
      </c>
      <c r="W55" s="168">
        <f t="shared" si="31"/>
        <v>25021.8</v>
      </c>
      <c r="X55" s="105">
        <f t="shared" si="32"/>
        <v>22936.65</v>
      </c>
      <c r="Y55" s="115">
        <f t="shared" si="33"/>
        <v>20851.5</v>
      </c>
    </row>
    <row r="56" spans="1:25" x14ac:dyDescent="0.25">
      <c r="A56" s="267" t="s">
        <v>50</v>
      </c>
      <c r="B56" s="175">
        <v>20</v>
      </c>
      <c r="C56" s="176">
        <v>2050</v>
      </c>
      <c r="D56" s="172">
        <f t="shared" si="18"/>
        <v>1537.5</v>
      </c>
      <c r="E56" s="173">
        <f t="shared" si="19"/>
        <v>1332.5</v>
      </c>
      <c r="F56" s="173">
        <f t="shared" si="20"/>
        <v>1230</v>
      </c>
      <c r="G56" s="166">
        <f t="shared" si="21"/>
        <v>1127.5</v>
      </c>
      <c r="H56" s="174">
        <v>7</v>
      </c>
      <c r="I56" s="119">
        <v>1025</v>
      </c>
      <c r="J56" s="103">
        <f t="shared" si="22"/>
        <v>768.75</v>
      </c>
      <c r="K56" s="168">
        <f t="shared" si="23"/>
        <v>666.25</v>
      </c>
      <c r="L56" s="105">
        <f t="shared" si="24"/>
        <v>615</v>
      </c>
      <c r="M56" s="105">
        <f t="shared" si="25"/>
        <v>563.75</v>
      </c>
      <c r="N56" s="174">
        <v>4</v>
      </c>
      <c r="O56" s="119">
        <v>494</v>
      </c>
      <c r="P56" s="103">
        <f t="shared" si="26"/>
        <v>345.79999999999995</v>
      </c>
      <c r="Q56" s="168">
        <f t="shared" si="27"/>
        <v>296.39999999999998</v>
      </c>
      <c r="R56" s="105">
        <f t="shared" si="28"/>
        <v>271.70000000000005</v>
      </c>
      <c r="S56" s="115">
        <f t="shared" si="29"/>
        <v>247</v>
      </c>
      <c r="T56" s="174">
        <v>19</v>
      </c>
      <c r="U56" s="119">
        <v>2335.3249999999998</v>
      </c>
      <c r="V56" s="103">
        <f t="shared" si="30"/>
        <v>1634.7274999999997</v>
      </c>
      <c r="W56" s="168">
        <f t="shared" si="31"/>
        <v>1401.1949999999999</v>
      </c>
      <c r="X56" s="105">
        <f t="shared" si="32"/>
        <v>1284.42875</v>
      </c>
      <c r="Y56" s="115">
        <f t="shared" si="33"/>
        <v>1167.6624999999999</v>
      </c>
    </row>
    <row r="57" spans="1:25" x14ac:dyDescent="0.25">
      <c r="A57" s="267" t="s">
        <v>52</v>
      </c>
      <c r="B57" s="175">
        <v>73</v>
      </c>
      <c r="C57" s="176">
        <v>7242</v>
      </c>
      <c r="D57" s="172">
        <f t="shared" si="18"/>
        <v>5431.5</v>
      </c>
      <c r="E57" s="173">
        <f t="shared" si="19"/>
        <v>4707.3</v>
      </c>
      <c r="F57" s="173">
        <f t="shared" si="20"/>
        <v>4345.2</v>
      </c>
      <c r="G57" s="166">
        <f t="shared" si="21"/>
        <v>3983.1000000000004</v>
      </c>
      <c r="H57" s="174">
        <v>61</v>
      </c>
      <c r="I57" s="119">
        <v>5403</v>
      </c>
      <c r="J57" s="103">
        <f t="shared" si="22"/>
        <v>4052.25</v>
      </c>
      <c r="K57" s="168">
        <f t="shared" si="23"/>
        <v>3511.9500000000003</v>
      </c>
      <c r="L57" s="105">
        <f t="shared" si="24"/>
        <v>3241.7999999999997</v>
      </c>
      <c r="M57" s="105">
        <f t="shared" si="25"/>
        <v>2971.65</v>
      </c>
      <c r="N57" s="174">
        <v>97</v>
      </c>
      <c r="O57" s="119">
        <v>8413</v>
      </c>
      <c r="P57" s="103">
        <f t="shared" si="26"/>
        <v>5889.0999999999995</v>
      </c>
      <c r="Q57" s="168">
        <f t="shared" si="27"/>
        <v>5047.8</v>
      </c>
      <c r="R57" s="105">
        <f t="shared" si="28"/>
        <v>4627.1500000000005</v>
      </c>
      <c r="S57" s="115">
        <f t="shared" si="29"/>
        <v>4206.5</v>
      </c>
      <c r="T57" s="174">
        <v>77</v>
      </c>
      <c r="U57" s="119">
        <v>7105</v>
      </c>
      <c r="V57" s="103">
        <f t="shared" si="30"/>
        <v>4973.5</v>
      </c>
      <c r="W57" s="168">
        <f t="shared" si="31"/>
        <v>4263</v>
      </c>
      <c r="X57" s="105">
        <f t="shared" si="32"/>
        <v>3907.7500000000005</v>
      </c>
      <c r="Y57" s="115">
        <f t="shared" si="33"/>
        <v>3552.5</v>
      </c>
    </row>
    <row r="58" spans="1:25" x14ac:dyDescent="0.25">
      <c r="A58" s="267" t="s">
        <v>54</v>
      </c>
      <c r="B58" s="175">
        <v>9</v>
      </c>
      <c r="C58" s="176">
        <v>825</v>
      </c>
      <c r="D58" s="172">
        <f t="shared" si="18"/>
        <v>618.75</v>
      </c>
      <c r="E58" s="173">
        <f t="shared" si="19"/>
        <v>536.25</v>
      </c>
      <c r="F58" s="173">
        <f t="shared" si="20"/>
        <v>495</v>
      </c>
      <c r="G58" s="166">
        <f t="shared" si="21"/>
        <v>453.75000000000006</v>
      </c>
      <c r="H58" s="174">
        <v>8</v>
      </c>
      <c r="I58" s="119">
        <v>739</v>
      </c>
      <c r="J58" s="103">
        <f t="shared" si="22"/>
        <v>554.25</v>
      </c>
      <c r="K58" s="168">
        <f t="shared" si="23"/>
        <v>480.35</v>
      </c>
      <c r="L58" s="105">
        <f t="shared" si="24"/>
        <v>443.4</v>
      </c>
      <c r="M58" s="105">
        <f t="shared" si="25"/>
        <v>406.45000000000005</v>
      </c>
      <c r="N58" s="174">
        <v>9</v>
      </c>
      <c r="O58" s="119">
        <v>796</v>
      </c>
      <c r="P58" s="103">
        <f t="shared" si="26"/>
        <v>557.19999999999993</v>
      </c>
      <c r="Q58" s="168">
        <f t="shared" si="27"/>
        <v>477.59999999999997</v>
      </c>
      <c r="R58" s="105">
        <f t="shared" si="28"/>
        <v>437.8</v>
      </c>
      <c r="S58" s="115">
        <f t="shared" si="29"/>
        <v>398</v>
      </c>
      <c r="T58" s="174">
        <v>19</v>
      </c>
      <c r="U58" s="119">
        <v>1284.3625</v>
      </c>
      <c r="V58" s="103">
        <f t="shared" si="30"/>
        <v>899.05374999999992</v>
      </c>
      <c r="W58" s="168">
        <f t="shared" si="31"/>
        <v>770.61749999999995</v>
      </c>
      <c r="X58" s="105">
        <f t="shared" si="32"/>
        <v>706.39937500000008</v>
      </c>
      <c r="Y58" s="115">
        <f t="shared" si="33"/>
        <v>642.18124999999998</v>
      </c>
    </row>
    <row r="59" spans="1:25" x14ac:dyDescent="0.25">
      <c r="A59" s="267" t="s">
        <v>55</v>
      </c>
      <c r="B59" s="175">
        <v>2</v>
      </c>
      <c r="C59" s="176">
        <v>125</v>
      </c>
      <c r="D59" s="172">
        <f t="shared" si="18"/>
        <v>93.75</v>
      </c>
      <c r="E59" s="173">
        <f t="shared" si="19"/>
        <v>81.25</v>
      </c>
      <c r="F59" s="173">
        <f t="shared" si="20"/>
        <v>75</v>
      </c>
      <c r="G59" s="166">
        <f t="shared" si="21"/>
        <v>68.75</v>
      </c>
      <c r="H59" s="174">
        <v>3</v>
      </c>
      <c r="I59" s="119">
        <v>177</v>
      </c>
      <c r="J59" s="103">
        <f t="shared" si="22"/>
        <v>132.75</v>
      </c>
      <c r="K59" s="168">
        <f t="shared" si="23"/>
        <v>115.05</v>
      </c>
      <c r="L59" s="105">
        <f t="shared" si="24"/>
        <v>106.2</v>
      </c>
      <c r="M59" s="105">
        <f t="shared" si="25"/>
        <v>97.350000000000009</v>
      </c>
      <c r="N59" s="174">
        <v>2</v>
      </c>
      <c r="O59" s="119">
        <v>216</v>
      </c>
      <c r="P59" s="103">
        <f t="shared" si="26"/>
        <v>151.19999999999999</v>
      </c>
      <c r="Q59" s="168">
        <f t="shared" si="27"/>
        <v>129.6</v>
      </c>
      <c r="R59" s="105">
        <f t="shared" si="28"/>
        <v>118.80000000000001</v>
      </c>
      <c r="S59" s="115">
        <f t="shared" si="29"/>
        <v>108</v>
      </c>
      <c r="T59" s="174">
        <v>4</v>
      </c>
      <c r="U59" s="119">
        <v>329.92500000000001</v>
      </c>
      <c r="V59" s="103">
        <f t="shared" si="30"/>
        <v>230.94749999999999</v>
      </c>
      <c r="W59" s="168">
        <f t="shared" si="31"/>
        <v>197.95500000000001</v>
      </c>
      <c r="X59" s="105">
        <f t="shared" si="32"/>
        <v>181.45875000000001</v>
      </c>
      <c r="Y59" s="115">
        <f t="shared" si="33"/>
        <v>164.96250000000001</v>
      </c>
    </row>
    <row r="60" spans="1:25" x14ac:dyDescent="0.25">
      <c r="A60" s="267" t="s">
        <v>56</v>
      </c>
      <c r="B60" s="175">
        <v>204</v>
      </c>
      <c r="C60" s="176">
        <v>17252</v>
      </c>
      <c r="D60" s="172">
        <f t="shared" si="18"/>
        <v>12939</v>
      </c>
      <c r="E60" s="173">
        <f t="shared" si="19"/>
        <v>11213.800000000001</v>
      </c>
      <c r="F60" s="173">
        <f t="shared" si="20"/>
        <v>10351.199999999999</v>
      </c>
      <c r="G60" s="166">
        <f t="shared" si="21"/>
        <v>9488.6</v>
      </c>
      <c r="H60" s="174">
        <v>275</v>
      </c>
      <c r="I60" s="119">
        <v>23267</v>
      </c>
      <c r="J60" s="103">
        <f t="shared" si="22"/>
        <v>17450.25</v>
      </c>
      <c r="K60" s="168">
        <f t="shared" si="23"/>
        <v>15123.550000000001</v>
      </c>
      <c r="L60" s="105">
        <f t="shared" si="24"/>
        <v>13960.199999999999</v>
      </c>
      <c r="M60" s="105">
        <f t="shared" si="25"/>
        <v>12796.85</v>
      </c>
      <c r="N60" s="174">
        <v>223</v>
      </c>
      <c r="O60" s="119">
        <v>20528</v>
      </c>
      <c r="P60" s="103">
        <f t="shared" si="26"/>
        <v>14369.599999999999</v>
      </c>
      <c r="Q60" s="168">
        <f t="shared" si="27"/>
        <v>12316.8</v>
      </c>
      <c r="R60" s="105">
        <f t="shared" si="28"/>
        <v>11290.400000000001</v>
      </c>
      <c r="S60" s="115">
        <f t="shared" si="29"/>
        <v>10264</v>
      </c>
      <c r="T60" s="174">
        <v>332</v>
      </c>
      <c r="U60" s="119">
        <v>28277</v>
      </c>
      <c r="V60" s="103">
        <f t="shared" si="30"/>
        <v>19793.899999999998</v>
      </c>
      <c r="W60" s="168">
        <f t="shared" si="31"/>
        <v>16966.2</v>
      </c>
      <c r="X60" s="105">
        <f t="shared" si="32"/>
        <v>15552.35</v>
      </c>
      <c r="Y60" s="115">
        <f t="shared" si="33"/>
        <v>14138.5</v>
      </c>
    </row>
    <row r="61" spans="1:25" x14ac:dyDescent="0.25">
      <c r="A61" s="267" t="s">
        <v>57</v>
      </c>
      <c r="B61" s="175">
        <v>54</v>
      </c>
      <c r="C61" s="176">
        <v>5281</v>
      </c>
      <c r="D61" s="172">
        <f t="shared" si="18"/>
        <v>3960.75</v>
      </c>
      <c r="E61" s="173">
        <f t="shared" si="19"/>
        <v>3432.65</v>
      </c>
      <c r="F61" s="173">
        <f t="shared" si="20"/>
        <v>3168.6</v>
      </c>
      <c r="G61" s="166">
        <f t="shared" si="21"/>
        <v>2904.55</v>
      </c>
      <c r="H61" s="174">
        <v>34</v>
      </c>
      <c r="I61" s="119">
        <v>3793</v>
      </c>
      <c r="J61" s="103">
        <f t="shared" si="22"/>
        <v>2844.75</v>
      </c>
      <c r="K61" s="168">
        <f t="shared" si="23"/>
        <v>2465.4500000000003</v>
      </c>
      <c r="L61" s="105">
        <f t="shared" si="24"/>
        <v>2275.7999999999997</v>
      </c>
      <c r="M61" s="105">
        <f t="shared" si="25"/>
        <v>2086.15</v>
      </c>
      <c r="N61" s="174">
        <v>18</v>
      </c>
      <c r="O61" s="119">
        <v>2041</v>
      </c>
      <c r="P61" s="103">
        <f t="shared" si="26"/>
        <v>1428.6999999999998</v>
      </c>
      <c r="Q61" s="168">
        <f t="shared" si="27"/>
        <v>1224.5999999999999</v>
      </c>
      <c r="R61" s="105">
        <f t="shared" si="28"/>
        <v>1122.5500000000002</v>
      </c>
      <c r="S61" s="115">
        <f t="shared" si="29"/>
        <v>1020.5</v>
      </c>
      <c r="T61" s="174">
        <v>58</v>
      </c>
      <c r="U61" s="119">
        <v>6871.1125000000002</v>
      </c>
      <c r="V61" s="103">
        <f t="shared" si="30"/>
        <v>4809.7787499999995</v>
      </c>
      <c r="W61" s="168">
        <f t="shared" si="31"/>
        <v>4122.6674999999996</v>
      </c>
      <c r="X61" s="105">
        <f t="shared" si="32"/>
        <v>3779.1118750000005</v>
      </c>
      <c r="Y61" s="115">
        <f t="shared" si="33"/>
        <v>3435.5562500000001</v>
      </c>
    </row>
    <row r="62" spans="1:25" x14ac:dyDescent="0.25">
      <c r="A62" s="267" t="s">
        <v>58</v>
      </c>
      <c r="B62" s="175">
        <v>174</v>
      </c>
      <c r="C62" s="176">
        <v>17752</v>
      </c>
      <c r="D62" s="172">
        <f t="shared" si="18"/>
        <v>13314</v>
      </c>
      <c r="E62" s="173">
        <f t="shared" si="19"/>
        <v>11538.800000000001</v>
      </c>
      <c r="F62" s="173">
        <f t="shared" si="20"/>
        <v>10651.199999999999</v>
      </c>
      <c r="G62" s="166">
        <f t="shared" si="21"/>
        <v>9763.6</v>
      </c>
      <c r="H62" s="174">
        <v>225</v>
      </c>
      <c r="I62" s="119">
        <v>21028</v>
      </c>
      <c r="J62" s="103">
        <f t="shared" si="22"/>
        <v>15771</v>
      </c>
      <c r="K62" s="168">
        <f t="shared" si="23"/>
        <v>13668.2</v>
      </c>
      <c r="L62" s="105">
        <f t="shared" si="24"/>
        <v>12616.8</v>
      </c>
      <c r="M62" s="105">
        <f t="shared" si="25"/>
        <v>11565.400000000001</v>
      </c>
      <c r="N62" s="174">
        <v>188</v>
      </c>
      <c r="O62" s="119">
        <v>18944</v>
      </c>
      <c r="P62" s="103">
        <f t="shared" si="26"/>
        <v>13260.8</v>
      </c>
      <c r="Q62" s="168">
        <f t="shared" si="27"/>
        <v>11366.4</v>
      </c>
      <c r="R62" s="105">
        <f t="shared" si="28"/>
        <v>10419.200000000001</v>
      </c>
      <c r="S62" s="115">
        <f t="shared" si="29"/>
        <v>9472</v>
      </c>
      <c r="T62" s="174">
        <v>305</v>
      </c>
      <c r="U62" s="119">
        <v>29870</v>
      </c>
      <c r="V62" s="103">
        <f t="shared" si="30"/>
        <v>20909</v>
      </c>
      <c r="W62" s="168">
        <f t="shared" si="31"/>
        <v>17922</v>
      </c>
      <c r="X62" s="105">
        <f t="shared" si="32"/>
        <v>16428.5</v>
      </c>
      <c r="Y62" s="115">
        <f t="shared" si="33"/>
        <v>14935</v>
      </c>
    </row>
    <row r="63" spans="1:25" x14ac:dyDescent="0.25">
      <c r="A63" s="267" t="s">
        <v>59</v>
      </c>
      <c r="B63" s="175">
        <v>41</v>
      </c>
      <c r="C63" s="176">
        <v>3220</v>
      </c>
      <c r="D63" s="172">
        <f t="shared" si="18"/>
        <v>2415</v>
      </c>
      <c r="E63" s="173">
        <f t="shared" si="19"/>
        <v>2093</v>
      </c>
      <c r="F63" s="173">
        <f t="shared" si="20"/>
        <v>1932</v>
      </c>
      <c r="G63" s="166">
        <f t="shared" si="21"/>
        <v>1771.0000000000002</v>
      </c>
      <c r="H63" s="174">
        <v>51</v>
      </c>
      <c r="I63" s="119">
        <v>3952</v>
      </c>
      <c r="J63" s="103">
        <f t="shared" si="22"/>
        <v>2964</v>
      </c>
      <c r="K63" s="168">
        <f t="shared" si="23"/>
        <v>2568.8000000000002</v>
      </c>
      <c r="L63" s="105">
        <f t="shared" si="24"/>
        <v>2371.1999999999998</v>
      </c>
      <c r="M63" s="105">
        <f t="shared" si="25"/>
        <v>2173.6000000000004</v>
      </c>
      <c r="N63" s="174">
        <v>53</v>
      </c>
      <c r="O63" s="119">
        <v>4268</v>
      </c>
      <c r="P63" s="103">
        <f t="shared" si="26"/>
        <v>2987.6</v>
      </c>
      <c r="Q63" s="168">
        <f t="shared" si="27"/>
        <v>2560.7999999999997</v>
      </c>
      <c r="R63" s="105">
        <f t="shared" si="28"/>
        <v>2347.4</v>
      </c>
      <c r="S63" s="115">
        <f t="shared" si="29"/>
        <v>2134</v>
      </c>
      <c r="T63" s="174">
        <v>74</v>
      </c>
      <c r="U63" s="119">
        <v>6488</v>
      </c>
      <c r="V63" s="103">
        <f t="shared" si="30"/>
        <v>4541.5999999999995</v>
      </c>
      <c r="W63" s="168">
        <f t="shared" si="31"/>
        <v>3892.7999999999997</v>
      </c>
      <c r="X63" s="105">
        <f t="shared" si="32"/>
        <v>3568.4</v>
      </c>
      <c r="Y63" s="115">
        <f t="shared" si="33"/>
        <v>3244</v>
      </c>
    </row>
    <row r="64" spans="1:25" x14ac:dyDescent="0.25">
      <c r="A64" s="267" t="s">
        <v>60</v>
      </c>
      <c r="B64" s="179">
        <v>7</v>
      </c>
      <c r="C64" s="180">
        <v>410</v>
      </c>
      <c r="D64" s="172">
        <f t="shared" si="18"/>
        <v>307.5</v>
      </c>
      <c r="E64" s="173">
        <f t="shared" si="19"/>
        <v>266.5</v>
      </c>
      <c r="F64" s="173">
        <f t="shared" si="20"/>
        <v>246</v>
      </c>
      <c r="G64" s="166">
        <f t="shared" si="21"/>
        <v>225.50000000000003</v>
      </c>
      <c r="H64" s="181">
        <v>23</v>
      </c>
      <c r="I64" s="119">
        <v>1481</v>
      </c>
      <c r="J64" s="103">
        <f t="shared" si="22"/>
        <v>1110.75</v>
      </c>
      <c r="K64" s="168">
        <f t="shared" si="23"/>
        <v>962.65</v>
      </c>
      <c r="L64" s="105">
        <f t="shared" si="24"/>
        <v>888.6</v>
      </c>
      <c r="M64" s="105">
        <f t="shared" si="25"/>
        <v>814.55000000000007</v>
      </c>
      <c r="N64" s="181">
        <v>11</v>
      </c>
      <c r="O64" s="119">
        <v>856</v>
      </c>
      <c r="P64" s="103">
        <f t="shared" si="26"/>
        <v>599.19999999999993</v>
      </c>
      <c r="Q64" s="168">
        <f t="shared" si="27"/>
        <v>513.6</v>
      </c>
      <c r="R64" s="105">
        <f t="shared" si="28"/>
        <v>470.8</v>
      </c>
      <c r="S64" s="115">
        <f t="shared" si="29"/>
        <v>428</v>
      </c>
      <c r="T64" s="181">
        <v>9</v>
      </c>
      <c r="U64" s="119">
        <v>878</v>
      </c>
      <c r="V64" s="103">
        <f t="shared" si="30"/>
        <v>614.59999999999991</v>
      </c>
      <c r="W64" s="168">
        <f t="shared" si="31"/>
        <v>526.79999999999995</v>
      </c>
      <c r="X64" s="105">
        <f t="shared" si="32"/>
        <v>482.90000000000003</v>
      </c>
      <c r="Y64" s="115">
        <f t="shared" si="33"/>
        <v>439</v>
      </c>
    </row>
    <row r="65" spans="1:25" x14ac:dyDescent="0.25">
      <c r="A65" s="267" t="s">
        <v>61</v>
      </c>
      <c r="B65" s="175">
        <v>173</v>
      </c>
      <c r="C65" s="176">
        <v>15903</v>
      </c>
      <c r="D65" s="172">
        <f t="shared" si="18"/>
        <v>11927.25</v>
      </c>
      <c r="E65" s="173">
        <f t="shared" si="19"/>
        <v>10336.950000000001</v>
      </c>
      <c r="F65" s="173">
        <f t="shared" si="20"/>
        <v>9541.7999999999993</v>
      </c>
      <c r="G65" s="166">
        <f t="shared" si="21"/>
        <v>8746.6500000000015</v>
      </c>
      <c r="H65" s="174">
        <v>192</v>
      </c>
      <c r="I65" s="119">
        <v>18051</v>
      </c>
      <c r="J65" s="103">
        <f t="shared" si="22"/>
        <v>13538.25</v>
      </c>
      <c r="K65" s="168">
        <f t="shared" si="23"/>
        <v>11733.15</v>
      </c>
      <c r="L65" s="105">
        <f t="shared" si="24"/>
        <v>10830.6</v>
      </c>
      <c r="M65" s="105">
        <f t="shared" si="25"/>
        <v>9928.0500000000011</v>
      </c>
      <c r="N65" s="174">
        <v>203</v>
      </c>
      <c r="O65" s="119">
        <v>20187</v>
      </c>
      <c r="P65" s="103">
        <f t="shared" si="26"/>
        <v>14130.9</v>
      </c>
      <c r="Q65" s="168">
        <f t="shared" si="27"/>
        <v>12112.199999999999</v>
      </c>
      <c r="R65" s="105">
        <f t="shared" si="28"/>
        <v>11102.85</v>
      </c>
      <c r="S65" s="115">
        <f t="shared" si="29"/>
        <v>10093.5</v>
      </c>
      <c r="T65" s="174">
        <v>230</v>
      </c>
      <c r="U65" s="119">
        <v>23282</v>
      </c>
      <c r="V65" s="103">
        <f t="shared" si="30"/>
        <v>16297.4</v>
      </c>
      <c r="W65" s="168">
        <f t="shared" si="31"/>
        <v>13969.199999999999</v>
      </c>
      <c r="X65" s="105">
        <f t="shared" si="32"/>
        <v>12805.1</v>
      </c>
      <c r="Y65" s="115">
        <f t="shared" si="33"/>
        <v>11641</v>
      </c>
    </row>
    <row r="66" spans="1:25" x14ac:dyDescent="0.25">
      <c r="A66" s="267" t="s">
        <v>62</v>
      </c>
      <c r="B66" s="175">
        <v>12</v>
      </c>
      <c r="C66" s="176">
        <v>974</v>
      </c>
      <c r="D66" s="172">
        <f t="shared" si="18"/>
        <v>730.5</v>
      </c>
      <c r="E66" s="173">
        <f t="shared" si="19"/>
        <v>633.1</v>
      </c>
      <c r="F66" s="173">
        <f t="shared" si="20"/>
        <v>584.4</v>
      </c>
      <c r="G66" s="166">
        <f t="shared" si="21"/>
        <v>535.70000000000005</v>
      </c>
      <c r="H66" s="174">
        <v>17</v>
      </c>
      <c r="I66" s="119">
        <v>1593</v>
      </c>
      <c r="J66" s="103">
        <f t="shared" si="22"/>
        <v>1194.75</v>
      </c>
      <c r="K66" s="168">
        <f t="shared" si="23"/>
        <v>1035.45</v>
      </c>
      <c r="L66" s="105">
        <f t="shared" si="24"/>
        <v>955.8</v>
      </c>
      <c r="M66" s="105">
        <f t="shared" si="25"/>
        <v>876.15000000000009</v>
      </c>
      <c r="N66" s="174">
        <v>18</v>
      </c>
      <c r="O66" s="119">
        <v>1515</v>
      </c>
      <c r="P66" s="103">
        <f t="shared" si="26"/>
        <v>1060.5</v>
      </c>
      <c r="Q66" s="168">
        <f t="shared" si="27"/>
        <v>909</v>
      </c>
      <c r="R66" s="105">
        <f t="shared" si="28"/>
        <v>833.25000000000011</v>
      </c>
      <c r="S66" s="115">
        <f t="shared" si="29"/>
        <v>757.5</v>
      </c>
      <c r="T66" s="174">
        <v>26</v>
      </c>
      <c r="U66" s="119">
        <v>2246</v>
      </c>
      <c r="V66" s="103">
        <f t="shared" si="30"/>
        <v>1572.1999999999998</v>
      </c>
      <c r="W66" s="168">
        <f t="shared" si="31"/>
        <v>1347.6</v>
      </c>
      <c r="X66" s="105">
        <f t="shared" si="32"/>
        <v>1235.3000000000002</v>
      </c>
      <c r="Y66" s="115">
        <f t="shared" si="33"/>
        <v>1123</v>
      </c>
    </row>
    <row r="67" spans="1:25" x14ac:dyDescent="0.25">
      <c r="A67" s="267" t="s">
        <v>63</v>
      </c>
      <c r="B67" s="175">
        <v>42</v>
      </c>
      <c r="C67" s="176">
        <v>4163</v>
      </c>
      <c r="D67" s="172">
        <f t="shared" si="18"/>
        <v>3122.25</v>
      </c>
      <c r="E67" s="173">
        <f t="shared" si="19"/>
        <v>2705.9500000000003</v>
      </c>
      <c r="F67" s="173">
        <f t="shared" si="20"/>
        <v>2497.7999999999997</v>
      </c>
      <c r="G67" s="166">
        <f t="shared" si="21"/>
        <v>2289.65</v>
      </c>
      <c r="H67" s="174">
        <v>87</v>
      </c>
      <c r="I67" s="119">
        <v>7445</v>
      </c>
      <c r="J67" s="103">
        <f t="shared" si="22"/>
        <v>5583.75</v>
      </c>
      <c r="K67" s="168">
        <f t="shared" si="23"/>
        <v>4839.25</v>
      </c>
      <c r="L67" s="105">
        <f t="shared" si="24"/>
        <v>4467</v>
      </c>
      <c r="M67" s="105">
        <f t="shared" si="25"/>
        <v>4094.7500000000005</v>
      </c>
      <c r="N67" s="174">
        <v>92</v>
      </c>
      <c r="O67" s="119">
        <v>8485</v>
      </c>
      <c r="P67" s="103">
        <f t="shared" si="26"/>
        <v>5939.5</v>
      </c>
      <c r="Q67" s="168">
        <f t="shared" si="27"/>
        <v>5091</v>
      </c>
      <c r="R67" s="105">
        <f t="shared" si="28"/>
        <v>4666.75</v>
      </c>
      <c r="S67" s="115">
        <f t="shared" si="29"/>
        <v>4242.5</v>
      </c>
      <c r="T67" s="174">
        <v>152</v>
      </c>
      <c r="U67" s="119">
        <v>11759</v>
      </c>
      <c r="V67" s="103">
        <f t="shared" si="30"/>
        <v>8231.2999999999993</v>
      </c>
      <c r="W67" s="168">
        <f t="shared" si="31"/>
        <v>7055.4</v>
      </c>
      <c r="X67" s="105">
        <f t="shared" si="32"/>
        <v>6467.4500000000007</v>
      </c>
      <c r="Y67" s="115">
        <f t="shared" si="33"/>
        <v>5879.5</v>
      </c>
    </row>
    <row r="68" spans="1:25" ht="15.75" thickBot="1" x14ac:dyDescent="0.3">
      <c r="A68" s="268" t="s">
        <v>64</v>
      </c>
      <c r="B68" s="182">
        <v>58</v>
      </c>
      <c r="C68" s="183">
        <v>6500</v>
      </c>
      <c r="D68" s="172">
        <f t="shared" si="18"/>
        <v>4875</v>
      </c>
      <c r="E68" s="173">
        <f t="shared" si="19"/>
        <v>4225</v>
      </c>
      <c r="F68" s="173">
        <f t="shared" si="20"/>
        <v>3900</v>
      </c>
      <c r="G68" s="166">
        <f t="shared" si="21"/>
        <v>3575.0000000000005</v>
      </c>
      <c r="H68" s="184">
        <v>148</v>
      </c>
      <c r="I68" s="127">
        <v>14302</v>
      </c>
      <c r="J68" s="103">
        <f t="shared" si="22"/>
        <v>10726.5</v>
      </c>
      <c r="K68" s="168">
        <f t="shared" si="23"/>
        <v>9296.3000000000011</v>
      </c>
      <c r="L68" s="105">
        <f t="shared" si="24"/>
        <v>8581.1999999999989</v>
      </c>
      <c r="M68" s="105">
        <f t="shared" si="25"/>
        <v>7866.1</v>
      </c>
      <c r="N68" s="184">
        <v>70</v>
      </c>
      <c r="O68" s="127">
        <v>7585</v>
      </c>
      <c r="P68" s="103">
        <f t="shared" si="26"/>
        <v>5309.5</v>
      </c>
      <c r="Q68" s="168">
        <f t="shared" si="27"/>
        <v>4551</v>
      </c>
      <c r="R68" s="105">
        <f t="shared" si="28"/>
        <v>4171.75</v>
      </c>
      <c r="S68" s="115">
        <f t="shared" si="29"/>
        <v>3792.5</v>
      </c>
      <c r="T68" s="184">
        <v>142</v>
      </c>
      <c r="U68" s="127">
        <v>14626</v>
      </c>
      <c r="V68" s="103">
        <f t="shared" si="30"/>
        <v>10238.199999999999</v>
      </c>
      <c r="W68" s="168">
        <f t="shared" si="31"/>
        <v>8775.6</v>
      </c>
      <c r="X68" s="105">
        <f t="shared" si="32"/>
        <v>8044.3000000000011</v>
      </c>
      <c r="Y68" s="115">
        <f t="shared" si="33"/>
        <v>7313</v>
      </c>
    </row>
    <row r="69" spans="1:25" ht="16.5" thickTop="1" thickBot="1" x14ac:dyDescent="0.3">
      <c r="A69" s="185" t="s">
        <v>115</v>
      </c>
      <c r="B69" s="135">
        <f t="shared" ref="B69:G69" si="34">SUM(B38:B68)</f>
        <v>1911</v>
      </c>
      <c r="C69" s="186">
        <f t="shared" si="34"/>
        <v>189998</v>
      </c>
      <c r="D69" s="187">
        <f t="shared" si="34"/>
        <v>142498.5</v>
      </c>
      <c r="E69" s="188">
        <f t="shared" si="34"/>
        <v>123498.7</v>
      </c>
      <c r="F69" s="188">
        <f t="shared" si="34"/>
        <v>113998.8</v>
      </c>
      <c r="G69" s="189">
        <f t="shared" si="34"/>
        <v>104498.90000000001</v>
      </c>
      <c r="H69" s="140">
        <f t="shared" ref="H69:Y69" si="35">SUM(H38:H68)</f>
        <v>2416</v>
      </c>
      <c r="I69" s="141">
        <f t="shared" si="35"/>
        <v>233625</v>
      </c>
      <c r="J69" s="142">
        <f t="shared" si="35"/>
        <v>175218.75</v>
      </c>
      <c r="K69" s="143">
        <f t="shared" si="35"/>
        <v>151856.25</v>
      </c>
      <c r="L69" s="144">
        <f t="shared" si="35"/>
        <v>140175</v>
      </c>
      <c r="M69" s="144">
        <f t="shared" si="35"/>
        <v>128493.75000000003</v>
      </c>
      <c r="N69" s="145">
        <f t="shared" si="35"/>
        <v>2418</v>
      </c>
      <c r="O69" s="146">
        <f t="shared" si="35"/>
        <v>238039</v>
      </c>
      <c r="P69" s="147">
        <f t="shared" si="35"/>
        <v>166627.30000000002</v>
      </c>
      <c r="Q69" s="148">
        <f t="shared" si="35"/>
        <v>142823.40000000002</v>
      </c>
      <c r="R69" s="149">
        <f t="shared" si="35"/>
        <v>130921.45</v>
      </c>
      <c r="S69" s="150">
        <f t="shared" si="35"/>
        <v>119019.5</v>
      </c>
      <c r="T69" s="260">
        <f t="shared" si="35"/>
        <v>3492</v>
      </c>
      <c r="U69" s="261">
        <f t="shared" si="35"/>
        <v>349499.41249999998</v>
      </c>
      <c r="V69" s="262">
        <f t="shared" si="35"/>
        <v>244649.58875000002</v>
      </c>
      <c r="W69" s="263">
        <f t="shared" si="35"/>
        <v>209699.64749999999</v>
      </c>
      <c r="X69" s="264">
        <f t="shared" si="35"/>
        <v>192224.67687499998</v>
      </c>
      <c r="Y69" s="265">
        <f t="shared" si="35"/>
        <v>174749.70624999999</v>
      </c>
    </row>
    <row r="70" spans="1:25" ht="15.75" customHeight="1" thickBot="1" x14ac:dyDescent="0.3">
      <c r="D70" s="317" t="s">
        <v>147</v>
      </c>
      <c r="E70" s="318"/>
      <c r="F70" s="318"/>
      <c r="G70" s="319"/>
      <c r="H70" s="151"/>
      <c r="I70" s="108"/>
      <c r="J70" s="320" t="s">
        <v>148</v>
      </c>
      <c r="K70" s="321"/>
      <c r="L70" s="321"/>
      <c r="M70" s="322"/>
      <c r="N70" s="151"/>
      <c r="O70" s="108"/>
      <c r="P70" s="323" t="s">
        <v>149</v>
      </c>
      <c r="Q70" s="324"/>
      <c r="R70" s="324"/>
      <c r="S70" s="325"/>
      <c r="T70" s="151"/>
      <c r="U70" s="108"/>
      <c r="V70" s="326" t="s">
        <v>150</v>
      </c>
      <c r="W70" s="327"/>
      <c r="X70" s="327"/>
      <c r="Y70" s="328"/>
    </row>
    <row r="72" spans="1:25" ht="15.75" thickBot="1" x14ac:dyDescent="0.3"/>
    <row r="73" spans="1:25" ht="21.75" thickBot="1" x14ac:dyDescent="0.4">
      <c r="A73" s="64"/>
      <c r="B73" s="310" t="s">
        <v>118</v>
      </c>
      <c r="C73" s="311"/>
      <c r="D73" s="311"/>
      <c r="E73" s="311"/>
      <c r="F73" s="311"/>
      <c r="G73" s="311"/>
      <c r="H73" s="312"/>
      <c r="I73" s="269"/>
    </row>
    <row r="74" spans="1:25" ht="32.25" customHeight="1" thickBot="1" x14ac:dyDescent="0.35">
      <c r="D74" s="190" t="s">
        <v>94</v>
      </c>
      <c r="E74" s="191" t="s">
        <v>87</v>
      </c>
      <c r="F74" s="192" t="s">
        <v>88</v>
      </c>
      <c r="G74" s="192" t="s">
        <v>89</v>
      </c>
      <c r="H74" s="193" t="s">
        <v>90</v>
      </c>
      <c r="I74" s="194"/>
    </row>
    <row r="75" spans="1:25" ht="19.5" thickBot="1" x14ac:dyDescent="0.35">
      <c r="D75" s="195"/>
      <c r="E75" s="196">
        <v>0.3</v>
      </c>
      <c r="F75" s="197">
        <v>0.4</v>
      </c>
      <c r="G75" s="197">
        <v>0.45</v>
      </c>
      <c r="H75" s="198">
        <v>0.5</v>
      </c>
      <c r="I75" s="194"/>
    </row>
    <row r="76" spans="1:25" ht="19.5" thickBot="1" x14ac:dyDescent="0.35">
      <c r="B76" s="199" t="s">
        <v>151</v>
      </c>
      <c r="C76" s="200"/>
      <c r="D76" s="201">
        <f>C29</f>
        <v>189998</v>
      </c>
      <c r="E76" s="202">
        <f>D76*0.7</f>
        <v>132998.6</v>
      </c>
      <c r="F76" s="203">
        <f>D76*0.6</f>
        <v>113998.8</v>
      </c>
      <c r="G76" s="203">
        <f>D76*0.55</f>
        <v>104498.90000000001</v>
      </c>
      <c r="H76" s="204">
        <f>D76*0.5</f>
        <v>94999</v>
      </c>
    </row>
    <row r="77" spans="1:25" ht="19.5" customHeight="1" thickBot="1" x14ac:dyDescent="0.35">
      <c r="B77" s="199" t="s">
        <v>119</v>
      </c>
      <c r="C77" s="200"/>
      <c r="D77" s="205">
        <f>I29</f>
        <v>233625</v>
      </c>
      <c r="E77" s="206">
        <f>D77*0.7</f>
        <v>163537.5</v>
      </c>
      <c r="F77" s="207">
        <f>D77*0.6</f>
        <v>140175</v>
      </c>
      <c r="G77" s="207">
        <f>D77*0.55</f>
        <v>128493.75000000001</v>
      </c>
      <c r="H77" s="208">
        <f>D77*0.5</f>
        <v>116812.5</v>
      </c>
    </row>
    <row r="78" spans="1:25" ht="19.5" customHeight="1" x14ac:dyDescent="0.25">
      <c r="J78" s="209"/>
      <c r="K78" s="210"/>
      <c r="L78" s="210"/>
      <c r="M78" s="210"/>
      <c r="N78" s="210"/>
    </row>
    <row r="79" spans="1:25" ht="19.5" customHeight="1" thickBot="1" x14ac:dyDescent="0.3">
      <c r="J79" s="209"/>
      <c r="K79" s="210"/>
      <c r="L79" s="210"/>
      <c r="M79" s="210"/>
      <c r="N79" s="210"/>
    </row>
    <row r="80" spans="1:25" ht="30" customHeight="1" thickBot="1" x14ac:dyDescent="0.3">
      <c r="D80" s="190" t="s">
        <v>94</v>
      </c>
      <c r="E80" s="191" t="s">
        <v>87</v>
      </c>
      <c r="F80" s="192" t="s">
        <v>88</v>
      </c>
      <c r="G80" s="192" t="s">
        <v>89</v>
      </c>
      <c r="H80" s="193" t="s">
        <v>90</v>
      </c>
    </row>
    <row r="81" spans="2:14" ht="19.5" customHeight="1" thickBot="1" x14ac:dyDescent="0.3">
      <c r="D81" s="195"/>
      <c r="E81" s="211">
        <v>0.35</v>
      </c>
      <c r="F81" s="197">
        <v>0.45</v>
      </c>
      <c r="G81" s="197">
        <v>0.5</v>
      </c>
      <c r="H81" s="198">
        <v>0.55000000000000004</v>
      </c>
    </row>
    <row r="82" spans="2:14" ht="19.5" customHeight="1" thickBot="1" x14ac:dyDescent="0.35">
      <c r="B82" s="199" t="s">
        <v>120</v>
      </c>
      <c r="C82" s="200"/>
      <c r="D82" s="270">
        <f>O29</f>
        <v>238039</v>
      </c>
      <c r="E82" s="246">
        <f>D82*0.65</f>
        <v>154725.35</v>
      </c>
      <c r="F82" s="271">
        <f>D82*0.55</f>
        <v>130921.45000000001</v>
      </c>
      <c r="G82" s="271">
        <f>D82*0.5</f>
        <v>119019.5</v>
      </c>
      <c r="H82" s="204">
        <f>D82*0.45</f>
        <v>107117.55</v>
      </c>
    </row>
    <row r="83" spans="2:14" ht="19.5" customHeight="1" thickBot="1" x14ac:dyDescent="0.35">
      <c r="B83" s="199" t="s">
        <v>121</v>
      </c>
      <c r="C83" s="200"/>
      <c r="D83" s="212">
        <f>U29</f>
        <v>349498.5625</v>
      </c>
      <c r="E83" s="247">
        <f>D83*0.65</f>
        <v>227174.06562500002</v>
      </c>
      <c r="F83" s="214">
        <f>D83*0.55</f>
        <v>192224.20937500001</v>
      </c>
      <c r="G83" s="214">
        <f>D83*0.5</f>
        <v>174749.28125</v>
      </c>
      <c r="H83" s="208">
        <f>D83*0.45</f>
        <v>157274.35312499999</v>
      </c>
    </row>
    <row r="84" spans="2:14" ht="19.5" customHeight="1" x14ac:dyDescent="0.25">
      <c r="N84" s="215"/>
    </row>
  </sheetData>
  <mergeCells count="26">
    <mergeCell ref="B1:O1"/>
    <mergeCell ref="B4:Y4"/>
    <mergeCell ref="A6:A7"/>
    <mergeCell ref="B6:G6"/>
    <mergeCell ref="H6:M6"/>
    <mergeCell ref="N6:S6"/>
    <mergeCell ref="T6:Y6"/>
    <mergeCell ref="N7:O7"/>
    <mergeCell ref="T7:U7"/>
    <mergeCell ref="A35:A36"/>
    <mergeCell ref="B35:G35"/>
    <mergeCell ref="H35:M35"/>
    <mergeCell ref="N35:S35"/>
    <mergeCell ref="T35:Y35"/>
    <mergeCell ref="V70:Y70"/>
    <mergeCell ref="D30:G30"/>
    <mergeCell ref="J30:M30"/>
    <mergeCell ref="P30:S30"/>
    <mergeCell ref="V30:Y30"/>
    <mergeCell ref="B33:Y33"/>
    <mergeCell ref="B73:H73"/>
    <mergeCell ref="N36:O36"/>
    <mergeCell ref="T36:U36"/>
    <mergeCell ref="D70:G70"/>
    <mergeCell ref="J70:M70"/>
    <mergeCell ref="P70:S7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8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40.85546875" customWidth="1"/>
    <col min="2" max="2" width="14.7109375" customWidth="1"/>
    <col min="3" max="3" width="16.28515625" customWidth="1"/>
    <col min="4" max="7" width="13.7109375" customWidth="1"/>
    <col min="8" max="8" width="14.7109375" customWidth="1"/>
    <col min="9" max="9" width="16.28515625" customWidth="1"/>
    <col min="10" max="13" width="13.7109375" customWidth="1"/>
    <col min="14" max="14" width="14.7109375" customWidth="1"/>
    <col min="15" max="15" width="16.28515625" customWidth="1"/>
    <col min="16" max="19" width="13.7109375" customWidth="1"/>
    <col min="20" max="20" width="14.7109375" customWidth="1"/>
    <col min="21" max="21" width="16.28515625" customWidth="1"/>
    <col min="22" max="25" width="13.7109375" customWidth="1"/>
  </cols>
  <sheetData>
    <row r="1" spans="1:25" ht="21.75" thickBot="1" x14ac:dyDescent="0.4">
      <c r="A1" s="59"/>
      <c r="B1" s="352" t="s">
        <v>122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4"/>
    </row>
    <row r="2" spans="1:25" s="58" customFormat="1" ht="14.25" customHeight="1" x14ac:dyDescent="0.35">
      <c r="A2" s="60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5" ht="12.75" customHeight="1" thickBot="1" x14ac:dyDescent="0.3">
      <c r="A3" s="63"/>
    </row>
    <row r="4" spans="1:25" ht="21.75" thickBot="1" x14ac:dyDescent="0.4">
      <c r="A4" s="64"/>
      <c r="B4" s="310" t="s">
        <v>86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2"/>
    </row>
    <row r="6" spans="1:25" ht="15.75" x14ac:dyDescent="0.25">
      <c r="A6" s="332"/>
      <c r="B6" s="334" t="s">
        <v>152</v>
      </c>
      <c r="C6" s="335"/>
      <c r="D6" s="335"/>
      <c r="E6" s="335"/>
      <c r="F6" s="335"/>
      <c r="G6" s="335"/>
      <c r="H6" s="337" t="s">
        <v>141</v>
      </c>
      <c r="I6" s="338"/>
      <c r="J6" s="338"/>
      <c r="K6" s="338"/>
      <c r="L6" s="338"/>
      <c r="M6" s="338"/>
      <c r="N6" s="340" t="s">
        <v>153</v>
      </c>
      <c r="O6" s="341"/>
      <c r="P6" s="341"/>
      <c r="Q6" s="341"/>
      <c r="R6" s="341"/>
      <c r="S6" s="347"/>
      <c r="T6" s="342" t="s">
        <v>143</v>
      </c>
      <c r="U6" s="343"/>
      <c r="V6" s="343"/>
      <c r="W6" s="343"/>
      <c r="X6" s="343"/>
      <c r="Y6" s="348"/>
    </row>
    <row r="7" spans="1:25" s="78" customFormat="1" ht="35.25" customHeight="1" x14ac:dyDescent="0.25">
      <c r="A7" s="333"/>
      <c r="B7" s="65"/>
      <c r="C7" s="66"/>
      <c r="D7" s="67" t="s">
        <v>87</v>
      </c>
      <c r="E7" s="68" t="s">
        <v>91</v>
      </c>
      <c r="F7" s="68" t="s">
        <v>89</v>
      </c>
      <c r="G7" s="69" t="s">
        <v>90</v>
      </c>
      <c r="H7" s="70"/>
      <c r="I7" s="71"/>
      <c r="J7" s="72" t="s">
        <v>87</v>
      </c>
      <c r="K7" s="73" t="s">
        <v>91</v>
      </c>
      <c r="L7" s="73" t="s">
        <v>89</v>
      </c>
      <c r="M7" s="74" t="s">
        <v>90</v>
      </c>
      <c r="N7" s="313"/>
      <c r="O7" s="314"/>
      <c r="P7" s="75" t="s">
        <v>87</v>
      </c>
      <c r="Q7" s="76" t="s">
        <v>91</v>
      </c>
      <c r="R7" s="76" t="s">
        <v>89</v>
      </c>
      <c r="S7" s="77" t="s">
        <v>90</v>
      </c>
      <c r="T7" s="315"/>
      <c r="U7" s="316"/>
      <c r="V7" s="251" t="s">
        <v>87</v>
      </c>
      <c r="W7" s="252" t="s">
        <v>91</v>
      </c>
      <c r="X7" s="252" t="s">
        <v>89</v>
      </c>
      <c r="Y7" s="253" t="s">
        <v>90</v>
      </c>
    </row>
    <row r="8" spans="1:25" ht="30.75" thickBot="1" x14ac:dyDescent="0.3">
      <c r="A8" s="79" t="s">
        <v>92</v>
      </c>
      <c r="B8" s="80" t="s">
        <v>144</v>
      </c>
      <c r="C8" s="159" t="s">
        <v>123</v>
      </c>
      <c r="D8" s="82">
        <v>0.25</v>
      </c>
      <c r="E8" s="83">
        <v>0.35</v>
      </c>
      <c r="F8" s="83">
        <v>0.4</v>
      </c>
      <c r="G8" s="84">
        <v>0.45</v>
      </c>
      <c r="H8" s="85" t="s">
        <v>93</v>
      </c>
      <c r="I8" s="86" t="s">
        <v>123</v>
      </c>
      <c r="J8" s="87">
        <v>0.25</v>
      </c>
      <c r="K8" s="88">
        <v>0.35</v>
      </c>
      <c r="L8" s="88">
        <v>0.4</v>
      </c>
      <c r="M8" s="89">
        <v>0.45</v>
      </c>
      <c r="N8" s="90" t="s">
        <v>95</v>
      </c>
      <c r="O8" s="91" t="s">
        <v>123</v>
      </c>
      <c r="P8" s="92">
        <v>0.3</v>
      </c>
      <c r="Q8" s="93">
        <v>0.4</v>
      </c>
      <c r="R8" s="94">
        <v>0.45</v>
      </c>
      <c r="S8" s="95">
        <v>0.5</v>
      </c>
      <c r="T8" s="254" t="s">
        <v>96</v>
      </c>
      <c r="U8" s="255" t="s">
        <v>123</v>
      </c>
      <c r="V8" s="256">
        <v>0.3</v>
      </c>
      <c r="W8" s="257">
        <v>0.4</v>
      </c>
      <c r="X8" s="258">
        <v>0.45</v>
      </c>
      <c r="Y8" s="259">
        <v>0.5</v>
      </c>
    </row>
    <row r="9" spans="1:25" ht="15.75" thickTop="1" x14ac:dyDescent="0.25">
      <c r="A9" s="31" t="s">
        <v>97</v>
      </c>
      <c r="B9" s="96">
        <v>1211</v>
      </c>
      <c r="C9" s="97">
        <v>123575</v>
      </c>
      <c r="D9" s="98">
        <f>C9*0.75</f>
        <v>92681.25</v>
      </c>
      <c r="E9" s="99">
        <f>C9*0.65</f>
        <v>80323.75</v>
      </c>
      <c r="F9" s="99">
        <f>C9*0.6</f>
        <v>74145</v>
      </c>
      <c r="G9" s="100">
        <f>C9*0.55</f>
        <v>67966.25</v>
      </c>
      <c r="H9" s="101">
        <v>997</v>
      </c>
      <c r="I9" s="102">
        <v>108369</v>
      </c>
      <c r="J9" s="103">
        <f>I9*0.75</f>
        <v>81276.75</v>
      </c>
      <c r="K9" s="104">
        <f>I9*0.65</f>
        <v>70439.850000000006</v>
      </c>
      <c r="L9" s="105">
        <f>I9*0.6</f>
        <v>65021.399999999994</v>
      </c>
      <c r="M9" s="105">
        <f>I9*0.55</f>
        <v>59602.950000000004</v>
      </c>
      <c r="N9" s="101">
        <v>1044</v>
      </c>
      <c r="O9" s="102">
        <v>112783</v>
      </c>
      <c r="P9" s="103">
        <f>O9*0.7</f>
        <v>78948.099999999991</v>
      </c>
      <c r="Q9" s="104">
        <f>O9*0.6</f>
        <v>67669.8</v>
      </c>
      <c r="R9" s="105">
        <f>O9*0.55</f>
        <v>62030.65</v>
      </c>
      <c r="S9" s="106">
        <f>O9*0.5</f>
        <v>56391.5</v>
      </c>
      <c r="T9" s="101">
        <v>1061</v>
      </c>
      <c r="U9" s="102">
        <v>120606</v>
      </c>
      <c r="V9" s="103">
        <f>U9*0.7</f>
        <v>84424.2</v>
      </c>
      <c r="W9" s="104">
        <f>U9*0.6</f>
        <v>72363.599999999991</v>
      </c>
      <c r="X9" s="105">
        <f>U9*0.55</f>
        <v>66333.3</v>
      </c>
      <c r="Y9" s="106">
        <f>U9*0.5</f>
        <v>60303</v>
      </c>
    </row>
    <row r="10" spans="1:25" x14ac:dyDescent="0.25">
      <c r="A10" s="31" t="s">
        <v>98</v>
      </c>
      <c r="B10" s="109">
        <v>7</v>
      </c>
      <c r="C10" s="110">
        <v>1027</v>
      </c>
      <c r="D10" s="111">
        <f>C10*0.75</f>
        <v>770.25</v>
      </c>
      <c r="E10" s="112">
        <f>C10*0.65</f>
        <v>667.55000000000007</v>
      </c>
      <c r="F10" s="112">
        <f>C10*0.6</f>
        <v>616.19999999999993</v>
      </c>
      <c r="G10" s="100">
        <f>C10*0.55</f>
        <v>564.85</v>
      </c>
      <c r="H10" s="113">
        <v>17</v>
      </c>
      <c r="I10" s="114">
        <v>2186</v>
      </c>
      <c r="J10" s="103">
        <f>I10*0.75</f>
        <v>1639.5</v>
      </c>
      <c r="K10" s="104">
        <f>I10*0.65</f>
        <v>1420.9</v>
      </c>
      <c r="L10" s="105">
        <f>I10*0.6</f>
        <v>1311.6</v>
      </c>
      <c r="M10" s="105">
        <f>I10*0.55</f>
        <v>1202.3000000000002</v>
      </c>
      <c r="N10" s="113">
        <v>17</v>
      </c>
      <c r="O10" s="114">
        <v>2326</v>
      </c>
      <c r="P10" s="103">
        <f>O10*0.7</f>
        <v>1628.1999999999998</v>
      </c>
      <c r="Q10" s="104">
        <f>O10*0.6</f>
        <v>1395.6</v>
      </c>
      <c r="R10" s="105">
        <f>O10*0.55</f>
        <v>1279.3000000000002</v>
      </c>
      <c r="S10" s="115">
        <f>O10*0.5</f>
        <v>1163</v>
      </c>
      <c r="T10" s="113">
        <v>28</v>
      </c>
      <c r="U10" s="114">
        <v>3878</v>
      </c>
      <c r="V10" s="103">
        <f>U10*0.7</f>
        <v>2714.6</v>
      </c>
      <c r="W10" s="104">
        <f>U10*0.6</f>
        <v>2326.7999999999997</v>
      </c>
      <c r="X10" s="105">
        <f>U10*0.55</f>
        <v>2132.9</v>
      </c>
      <c r="Y10" s="115">
        <f>U10*0.5</f>
        <v>1939</v>
      </c>
    </row>
    <row r="11" spans="1:25" x14ac:dyDescent="0.25">
      <c r="A11" s="31" t="s">
        <v>100</v>
      </c>
      <c r="B11" s="116">
        <v>10</v>
      </c>
      <c r="C11" s="117">
        <v>584</v>
      </c>
      <c r="D11" s="111">
        <f>C11*0.75</f>
        <v>438</v>
      </c>
      <c r="E11" s="112">
        <f>C11*0.65</f>
        <v>379.6</v>
      </c>
      <c r="F11" s="112">
        <f>C11*0.6</f>
        <v>350.4</v>
      </c>
      <c r="G11" s="100">
        <f t="shared" ref="G11:G28" si="0">C11*0.55</f>
        <v>321.20000000000005</v>
      </c>
      <c r="H11" s="118">
        <v>9</v>
      </c>
      <c r="I11" s="119">
        <v>519</v>
      </c>
      <c r="J11" s="103">
        <f t="shared" ref="J11:J28" si="1">I11*0.75</f>
        <v>389.25</v>
      </c>
      <c r="K11" s="104">
        <f t="shared" ref="K11:K28" si="2">I11*0.65</f>
        <v>337.35</v>
      </c>
      <c r="L11" s="105">
        <f t="shared" ref="L11:L28" si="3">I11*0.6</f>
        <v>311.39999999999998</v>
      </c>
      <c r="M11" s="105">
        <f t="shared" ref="M11:M28" si="4">I11*0.55</f>
        <v>285.45000000000005</v>
      </c>
      <c r="N11" s="118">
        <v>7</v>
      </c>
      <c r="O11" s="119">
        <v>478</v>
      </c>
      <c r="P11" s="103">
        <f t="shared" ref="P11:P28" si="5">O11*0.7</f>
        <v>334.59999999999997</v>
      </c>
      <c r="Q11" s="104">
        <f t="shared" ref="Q11:Q28" si="6">O11*0.6</f>
        <v>286.8</v>
      </c>
      <c r="R11" s="105">
        <f t="shared" ref="R11:R28" si="7">O11*0.55</f>
        <v>262.90000000000003</v>
      </c>
      <c r="S11" s="115">
        <f>O11*0.5</f>
        <v>239</v>
      </c>
      <c r="T11" s="118">
        <v>5</v>
      </c>
      <c r="U11" s="119">
        <v>324</v>
      </c>
      <c r="V11" s="103">
        <f t="shared" ref="V11:V21" si="8">U11*0.7</f>
        <v>226.79999999999998</v>
      </c>
      <c r="W11" s="104">
        <f t="shared" ref="W11:W21" si="9">U11*0.6</f>
        <v>194.4</v>
      </c>
      <c r="X11" s="105">
        <f t="shared" ref="X11:X21" si="10">U11*0.55</f>
        <v>178.20000000000002</v>
      </c>
      <c r="Y11" s="115">
        <f>U11*0.5</f>
        <v>162</v>
      </c>
    </row>
    <row r="12" spans="1:25" x14ac:dyDescent="0.25">
      <c r="A12" s="31" t="s">
        <v>103</v>
      </c>
      <c r="B12" s="116">
        <v>20</v>
      </c>
      <c r="C12" s="117">
        <v>1729</v>
      </c>
      <c r="D12" s="111">
        <f t="shared" ref="D12:D28" si="11">C12*0.75</f>
        <v>1296.75</v>
      </c>
      <c r="E12" s="112">
        <f t="shared" ref="E12:E28" si="12">C12*0.65</f>
        <v>1123.8500000000001</v>
      </c>
      <c r="F12" s="112">
        <f t="shared" ref="F12:F28" si="13">C12*0.6</f>
        <v>1037.3999999999999</v>
      </c>
      <c r="G12" s="100">
        <f t="shared" si="0"/>
        <v>950.95</v>
      </c>
      <c r="H12" s="118">
        <v>29</v>
      </c>
      <c r="I12" s="119">
        <v>2470</v>
      </c>
      <c r="J12" s="103">
        <f t="shared" si="1"/>
        <v>1852.5</v>
      </c>
      <c r="K12" s="104">
        <f t="shared" si="2"/>
        <v>1605.5</v>
      </c>
      <c r="L12" s="105">
        <f t="shared" si="3"/>
        <v>1482</v>
      </c>
      <c r="M12" s="105">
        <f t="shared" si="4"/>
        <v>1358.5</v>
      </c>
      <c r="N12" s="118">
        <v>45</v>
      </c>
      <c r="O12" s="119">
        <v>3079</v>
      </c>
      <c r="P12" s="103">
        <f t="shared" si="5"/>
        <v>2155.2999999999997</v>
      </c>
      <c r="Q12" s="104">
        <f t="shared" si="6"/>
        <v>1847.3999999999999</v>
      </c>
      <c r="R12" s="105">
        <f t="shared" si="7"/>
        <v>1693.45</v>
      </c>
      <c r="S12" s="115">
        <f t="shared" ref="S12:S28" si="14">O12*0.5</f>
        <v>1539.5</v>
      </c>
      <c r="T12" s="118">
        <v>29</v>
      </c>
      <c r="U12" s="119">
        <v>2492</v>
      </c>
      <c r="V12" s="103">
        <f t="shared" si="8"/>
        <v>1744.3999999999999</v>
      </c>
      <c r="W12" s="104">
        <f t="shared" si="9"/>
        <v>1495.2</v>
      </c>
      <c r="X12" s="105">
        <f t="shared" si="10"/>
        <v>1370.6000000000001</v>
      </c>
      <c r="Y12" s="115">
        <f t="shared" ref="Y12:Y21" si="15">U12*0.5</f>
        <v>1246</v>
      </c>
    </row>
    <row r="13" spans="1:25" x14ac:dyDescent="0.25">
      <c r="A13" s="31" t="s">
        <v>112</v>
      </c>
      <c r="B13" s="116">
        <v>129</v>
      </c>
      <c r="C13" s="117">
        <v>16456</v>
      </c>
      <c r="D13" s="111">
        <f t="shared" si="11"/>
        <v>12342</v>
      </c>
      <c r="E13" s="112">
        <f t="shared" si="12"/>
        <v>10696.4</v>
      </c>
      <c r="F13" s="112">
        <f t="shared" si="13"/>
        <v>9873.6</v>
      </c>
      <c r="G13" s="100">
        <f t="shared" si="0"/>
        <v>9050.8000000000011</v>
      </c>
      <c r="H13" s="118">
        <v>90</v>
      </c>
      <c r="I13" s="119">
        <v>12167</v>
      </c>
      <c r="J13" s="103">
        <f t="shared" si="1"/>
        <v>9125.25</v>
      </c>
      <c r="K13" s="104">
        <f t="shared" si="2"/>
        <v>7908.55</v>
      </c>
      <c r="L13" s="105">
        <f t="shared" si="3"/>
        <v>7300.2</v>
      </c>
      <c r="M13" s="105">
        <f t="shared" si="4"/>
        <v>6691.85</v>
      </c>
      <c r="N13" s="118">
        <v>119</v>
      </c>
      <c r="O13" s="119">
        <v>15678</v>
      </c>
      <c r="P13" s="103">
        <f t="shared" si="5"/>
        <v>10974.599999999999</v>
      </c>
      <c r="Q13" s="104">
        <f t="shared" si="6"/>
        <v>9406.7999999999993</v>
      </c>
      <c r="R13" s="105">
        <f t="shared" si="7"/>
        <v>8622.9000000000015</v>
      </c>
      <c r="S13" s="115">
        <f t="shared" si="14"/>
        <v>7839</v>
      </c>
      <c r="T13" s="118">
        <v>854</v>
      </c>
      <c r="U13" s="119">
        <v>104422</v>
      </c>
      <c r="V13" s="103">
        <f t="shared" si="8"/>
        <v>73095.399999999994</v>
      </c>
      <c r="W13" s="104">
        <f t="shared" si="9"/>
        <v>62653.2</v>
      </c>
      <c r="X13" s="105">
        <f t="shared" si="10"/>
        <v>57432.100000000006</v>
      </c>
      <c r="Y13" s="115">
        <f t="shared" si="15"/>
        <v>52211</v>
      </c>
    </row>
    <row r="14" spans="1:25" x14ac:dyDescent="0.25">
      <c r="A14" s="31" t="s">
        <v>145</v>
      </c>
      <c r="B14" s="116">
        <v>97</v>
      </c>
      <c r="C14" s="117">
        <v>6305</v>
      </c>
      <c r="D14" s="111">
        <f t="shared" si="11"/>
        <v>4728.75</v>
      </c>
      <c r="E14" s="112">
        <f t="shared" si="12"/>
        <v>4098.25</v>
      </c>
      <c r="F14" s="112">
        <f t="shared" si="13"/>
        <v>3783</v>
      </c>
      <c r="G14" s="100">
        <f t="shared" si="0"/>
        <v>3467.7500000000005</v>
      </c>
      <c r="H14" s="118">
        <v>389</v>
      </c>
      <c r="I14" s="119">
        <v>26816</v>
      </c>
      <c r="J14" s="103">
        <f t="shared" si="1"/>
        <v>20112</v>
      </c>
      <c r="K14" s="104">
        <f t="shared" si="2"/>
        <v>17430.400000000001</v>
      </c>
      <c r="L14" s="105">
        <f t="shared" si="3"/>
        <v>16089.599999999999</v>
      </c>
      <c r="M14" s="105">
        <f t="shared" si="4"/>
        <v>14748.800000000001</v>
      </c>
      <c r="N14" s="118"/>
      <c r="O14" s="120"/>
      <c r="P14" s="103"/>
      <c r="Q14" s="104"/>
      <c r="R14" s="105"/>
      <c r="S14" s="115"/>
      <c r="T14" s="118"/>
      <c r="U14" s="120"/>
      <c r="V14" s="103"/>
      <c r="W14" s="104"/>
      <c r="X14" s="105"/>
      <c r="Y14" s="115"/>
    </row>
    <row r="15" spans="1:25" x14ac:dyDescent="0.25">
      <c r="A15" s="31" t="s">
        <v>104</v>
      </c>
      <c r="B15" s="116">
        <v>66</v>
      </c>
      <c r="C15" s="117">
        <v>9111</v>
      </c>
      <c r="D15" s="111">
        <f t="shared" si="11"/>
        <v>6833.25</v>
      </c>
      <c r="E15" s="112">
        <f t="shared" si="12"/>
        <v>5922.1500000000005</v>
      </c>
      <c r="F15" s="112">
        <f t="shared" si="13"/>
        <v>5466.5999999999995</v>
      </c>
      <c r="G15" s="100">
        <f t="shared" si="0"/>
        <v>5011.05</v>
      </c>
      <c r="H15" s="118">
        <v>66</v>
      </c>
      <c r="I15" s="119">
        <v>9209</v>
      </c>
      <c r="J15" s="103">
        <f t="shared" si="1"/>
        <v>6906.75</v>
      </c>
      <c r="K15" s="104">
        <f t="shared" si="2"/>
        <v>5985.85</v>
      </c>
      <c r="L15" s="105">
        <f t="shared" si="3"/>
        <v>5525.4</v>
      </c>
      <c r="M15" s="105">
        <f t="shared" si="4"/>
        <v>5064.9500000000007</v>
      </c>
      <c r="N15" s="118">
        <v>60</v>
      </c>
      <c r="O15" s="120">
        <v>9346</v>
      </c>
      <c r="P15" s="103">
        <f t="shared" si="5"/>
        <v>6542.2</v>
      </c>
      <c r="Q15" s="104">
        <f t="shared" si="6"/>
        <v>5607.5999999999995</v>
      </c>
      <c r="R15" s="105">
        <f t="shared" si="7"/>
        <v>5140.3</v>
      </c>
      <c r="S15" s="115">
        <f t="shared" si="14"/>
        <v>4673</v>
      </c>
      <c r="T15" s="118">
        <v>43</v>
      </c>
      <c r="U15" s="120">
        <v>6092</v>
      </c>
      <c r="V15" s="103">
        <f t="shared" si="8"/>
        <v>4264.3999999999996</v>
      </c>
      <c r="W15" s="104">
        <f t="shared" si="9"/>
        <v>3655.2</v>
      </c>
      <c r="X15" s="105">
        <f t="shared" si="10"/>
        <v>3350.6000000000004</v>
      </c>
      <c r="Y15" s="115">
        <f t="shared" si="15"/>
        <v>3046</v>
      </c>
    </row>
    <row r="16" spans="1:25" x14ac:dyDescent="0.25">
      <c r="A16" s="31" t="s">
        <v>102</v>
      </c>
      <c r="B16" s="116">
        <v>23</v>
      </c>
      <c r="C16" s="117">
        <v>2101</v>
      </c>
      <c r="D16" s="111">
        <f t="shared" si="11"/>
        <v>1575.75</v>
      </c>
      <c r="E16" s="112">
        <f t="shared" si="12"/>
        <v>1365.65</v>
      </c>
      <c r="F16" s="112">
        <f t="shared" si="13"/>
        <v>1260.5999999999999</v>
      </c>
      <c r="G16" s="100">
        <f t="shared" si="0"/>
        <v>1155.5500000000002</v>
      </c>
      <c r="H16" s="118">
        <v>32</v>
      </c>
      <c r="I16" s="119">
        <v>2932</v>
      </c>
      <c r="J16" s="103">
        <f t="shared" si="1"/>
        <v>2199</v>
      </c>
      <c r="K16" s="104">
        <f t="shared" si="2"/>
        <v>1905.8</v>
      </c>
      <c r="L16" s="105">
        <f t="shared" si="3"/>
        <v>1759.2</v>
      </c>
      <c r="M16" s="105">
        <f t="shared" si="4"/>
        <v>1612.6000000000001</v>
      </c>
      <c r="N16" s="121">
        <v>48</v>
      </c>
      <c r="O16" s="120">
        <v>4020</v>
      </c>
      <c r="P16" s="103">
        <f t="shared" si="5"/>
        <v>2814</v>
      </c>
      <c r="Q16" s="104">
        <f t="shared" si="6"/>
        <v>2412</v>
      </c>
      <c r="R16" s="105">
        <f t="shared" si="7"/>
        <v>2211</v>
      </c>
      <c r="S16" s="115">
        <f t="shared" si="14"/>
        <v>2010</v>
      </c>
      <c r="T16" s="121">
        <v>46</v>
      </c>
      <c r="U16" s="120">
        <v>4011</v>
      </c>
      <c r="V16" s="103">
        <f t="shared" si="8"/>
        <v>2807.7</v>
      </c>
      <c r="W16" s="104">
        <f t="shared" si="9"/>
        <v>2406.6</v>
      </c>
      <c r="X16" s="105">
        <f t="shared" si="10"/>
        <v>2206.0500000000002</v>
      </c>
      <c r="Y16" s="115">
        <f t="shared" si="15"/>
        <v>2005.5</v>
      </c>
    </row>
    <row r="17" spans="1:25" x14ac:dyDescent="0.25">
      <c r="A17" s="31" t="s">
        <v>99</v>
      </c>
      <c r="B17" s="116">
        <v>60</v>
      </c>
      <c r="C17" s="117">
        <v>6297</v>
      </c>
      <c r="D17" s="111">
        <f t="shared" si="11"/>
        <v>4722.75</v>
      </c>
      <c r="E17" s="112">
        <f t="shared" si="12"/>
        <v>4093.05</v>
      </c>
      <c r="F17" s="112">
        <f t="shared" si="13"/>
        <v>3778.2</v>
      </c>
      <c r="G17" s="100">
        <f t="shared" si="0"/>
        <v>3463.3500000000004</v>
      </c>
      <c r="H17" s="118">
        <v>72</v>
      </c>
      <c r="I17" s="119">
        <v>7396</v>
      </c>
      <c r="J17" s="103">
        <f t="shared" si="1"/>
        <v>5547</v>
      </c>
      <c r="K17" s="104">
        <f t="shared" si="2"/>
        <v>4807.4000000000005</v>
      </c>
      <c r="L17" s="105">
        <f t="shared" si="3"/>
        <v>4437.5999999999995</v>
      </c>
      <c r="M17" s="105">
        <f t="shared" si="4"/>
        <v>4067.8</v>
      </c>
      <c r="N17" s="118">
        <v>81</v>
      </c>
      <c r="O17" s="122">
        <v>8365</v>
      </c>
      <c r="P17" s="103">
        <f t="shared" si="5"/>
        <v>5855.5</v>
      </c>
      <c r="Q17" s="104">
        <f t="shared" si="6"/>
        <v>5019</v>
      </c>
      <c r="R17" s="105">
        <f t="shared" si="7"/>
        <v>4600.75</v>
      </c>
      <c r="S17" s="115">
        <f t="shared" si="14"/>
        <v>4182.5</v>
      </c>
      <c r="T17" s="118">
        <v>71</v>
      </c>
      <c r="U17" s="122">
        <v>6296</v>
      </c>
      <c r="V17" s="103">
        <f t="shared" si="8"/>
        <v>4407.2</v>
      </c>
      <c r="W17" s="104">
        <f t="shared" si="9"/>
        <v>3777.6</v>
      </c>
      <c r="X17" s="105">
        <f t="shared" si="10"/>
        <v>3462.8</v>
      </c>
      <c r="Y17" s="115">
        <f t="shared" si="15"/>
        <v>3148</v>
      </c>
    </row>
    <row r="18" spans="1:25" x14ac:dyDescent="0.25">
      <c r="A18" s="31" t="s">
        <v>101</v>
      </c>
      <c r="B18" s="116">
        <v>13</v>
      </c>
      <c r="C18" s="117">
        <v>1053</v>
      </c>
      <c r="D18" s="111">
        <f t="shared" si="11"/>
        <v>789.75</v>
      </c>
      <c r="E18" s="112">
        <f t="shared" si="12"/>
        <v>684.45</v>
      </c>
      <c r="F18" s="112">
        <f t="shared" si="13"/>
        <v>631.79999999999995</v>
      </c>
      <c r="G18" s="100">
        <f t="shared" si="0"/>
        <v>579.15000000000009</v>
      </c>
      <c r="H18" s="118">
        <v>13</v>
      </c>
      <c r="I18" s="119">
        <v>1034</v>
      </c>
      <c r="J18" s="103">
        <f t="shared" si="1"/>
        <v>775.5</v>
      </c>
      <c r="K18" s="104">
        <f t="shared" si="2"/>
        <v>672.1</v>
      </c>
      <c r="L18" s="105">
        <f t="shared" si="3"/>
        <v>620.4</v>
      </c>
      <c r="M18" s="105">
        <f t="shared" si="4"/>
        <v>568.70000000000005</v>
      </c>
      <c r="N18" s="118">
        <v>21</v>
      </c>
      <c r="O18" s="115">
        <v>1223</v>
      </c>
      <c r="P18" s="103">
        <f t="shared" si="5"/>
        <v>856.09999999999991</v>
      </c>
      <c r="Q18" s="104">
        <f t="shared" si="6"/>
        <v>733.8</v>
      </c>
      <c r="R18" s="105">
        <f t="shared" si="7"/>
        <v>672.65000000000009</v>
      </c>
      <c r="S18" s="115">
        <f t="shared" si="14"/>
        <v>611.5</v>
      </c>
      <c r="T18" s="118">
        <v>30</v>
      </c>
      <c r="U18" s="115">
        <v>1739</v>
      </c>
      <c r="V18" s="103">
        <f t="shared" si="8"/>
        <v>1217.3</v>
      </c>
      <c r="W18" s="104">
        <f t="shared" si="9"/>
        <v>1043.3999999999999</v>
      </c>
      <c r="X18" s="105">
        <f t="shared" si="10"/>
        <v>956.45</v>
      </c>
      <c r="Y18" s="115">
        <f t="shared" si="15"/>
        <v>869.5</v>
      </c>
    </row>
    <row r="19" spans="1:25" x14ac:dyDescent="0.25">
      <c r="A19" s="31" t="s">
        <v>111</v>
      </c>
      <c r="B19" s="116">
        <v>12</v>
      </c>
      <c r="C19" s="117">
        <v>689</v>
      </c>
      <c r="D19" s="111">
        <f t="shared" si="11"/>
        <v>516.75</v>
      </c>
      <c r="E19" s="112">
        <f t="shared" si="12"/>
        <v>447.85</v>
      </c>
      <c r="F19" s="112">
        <f t="shared" si="13"/>
        <v>413.4</v>
      </c>
      <c r="G19" s="100">
        <f t="shared" si="0"/>
        <v>378.95000000000005</v>
      </c>
      <c r="H19" s="118">
        <v>19</v>
      </c>
      <c r="I19" s="119">
        <v>1005</v>
      </c>
      <c r="J19" s="103">
        <f t="shared" si="1"/>
        <v>753.75</v>
      </c>
      <c r="K19" s="104">
        <f t="shared" si="2"/>
        <v>653.25</v>
      </c>
      <c r="L19" s="105">
        <f t="shared" si="3"/>
        <v>603</v>
      </c>
      <c r="M19" s="105">
        <f t="shared" si="4"/>
        <v>552.75</v>
      </c>
      <c r="N19" s="118">
        <v>25</v>
      </c>
      <c r="O19" s="119">
        <v>1352</v>
      </c>
      <c r="P19" s="103">
        <f t="shared" si="5"/>
        <v>946.4</v>
      </c>
      <c r="Q19" s="104">
        <f t="shared" si="6"/>
        <v>811.19999999999993</v>
      </c>
      <c r="R19" s="105">
        <f t="shared" si="7"/>
        <v>743.6</v>
      </c>
      <c r="S19" s="115">
        <f t="shared" si="14"/>
        <v>676</v>
      </c>
      <c r="T19" s="118">
        <v>22</v>
      </c>
      <c r="U19" s="119">
        <v>1198</v>
      </c>
      <c r="V19" s="103">
        <f t="shared" si="8"/>
        <v>838.59999999999991</v>
      </c>
      <c r="W19" s="104">
        <f t="shared" si="9"/>
        <v>718.8</v>
      </c>
      <c r="X19" s="105">
        <f t="shared" si="10"/>
        <v>658.90000000000009</v>
      </c>
      <c r="Y19" s="115">
        <f t="shared" si="15"/>
        <v>599</v>
      </c>
    </row>
    <row r="20" spans="1:25" x14ac:dyDescent="0.25">
      <c r="A20" s="31" t="s">
        <v>106</v>
      </c>
      <c r="B20" s="116">
        <v>24</v>
      </c>
      <c r="C20" s="117">
        <v>2651</v>
      </c>
      <c r="D20" s="111">
        <f t="shared" si="11"/>
        <v>1988.25</v>
      </c>
      <c r="E20" s="112">
        <f t="shared" si="12"/>
        <v>1723.15</v>
      </c>
      <c r="F20" s="112">
        <f t="shared" si="13"/>
        <v>1590.6</v>
      </c>
      <c r="G20" s="100">
        <f t="shared" si="0"/>
        <v>1458.0500000000002</v>
      </c>
      <c r="H20" s="118">
        <v>23</v>
      </c>
      <c r="I20" s="119">
        <v>3132</v>
      </c>
      <c r="J20" s="103">
        <f t="shared" si="1"/>
        <v>2349</v>
      </c>
      <c r="K20" s="104">
        <f t="shared" si="2"/>
        <v>2035.8000000000002</v>
      </c>
      <c r="L20" s="105">
        <f t="shared" si="3"/>
        <v>1879.1999999999998</v>
      </c>
      <c r="M20" s="105">
        <f t="shared" si="4"/>
        <v>1722.6000000000001</v>
      </c>
      <c r="N20" s="118">
        <v>112</v>
      </c>
      <c r="O20" s="119">
        <v>13555</v>
      </c>
      <c r="P20" s="103">
        <f t="shared" si="5"/>
        <v>9488.5</v>
      </c>
      <c r="Q20" s="104">
        <f t="shared" si="6"/>
        <v>8133</v>
      </c>
      <c r="R20" s="105">
        <f t="shared" si="7"/>
        <v>7455.2500000000009</v>
      </c>
      <c r="S20" s="115">
        <f t="shared" si="14"/>
        <v>6777.5</v>
      </c>
      <c r="T20" s="118">
        <v>223</v>
      </c>
      <c r="U20" s="119">
        <v>22570</v>
      </c>
      <c r="V20" s="103">
        <f t="shared" si="8"/>
        <v>15798.999999999998</v>
      </c>
      <c r="W20" s="104">
        <f t="shared" si="9"/>
        <v>13542</v>
      </c>
      <c r="X20" s="105">
        <f t="shared" si="10"/>
        <v>12413.500000000002</v>
      </c>
      <c r="Y20" s="115">
        <f t="shared" si="15"/>
        <v>11285</v>
      </c>
    </row>
    <row r="21" spans="1:25" x14ac:dyDescent="0.25">
      <c r="A21" s="123" t="s">
        <v>107</v>
      </c>
      <c r="B21" s="116">
        <v>28</v>
      </c>
      <c r="C21" s="117">
        <v>3656</v>
      </c>
      <c r="D21" s="111">
        <f t="shared" si="11"/>
        <v>2742</v>
      </c>
      <c r="E21" s="112">
        <f t="shared" si="12"/>
        <v>2376.4</v>
      </c>
      <c r="F21" s="112">
        <f t="shared" si="13"/>
        <v>2193.6</v>
      </c>
      <c r="G21" s="100">
        <f t="shared" si="0"/>
        <v>2010.8000000000002</v>
      </c>
      <c r="H21" s="126">
        <v>69</v>
      </c>
      <c r="I21" s="119">
        <v>9214</v>
      </c>
      <c r="J21" s="103">
        <f t="shared" si="1"/>
        <v>6910.5</v>
      </c>
      <c r="K21" s="104">
        <f t="shared" si="2"/>
        <v>5989.1</v>
      </c>
      <c r="L21" s="105">
        <f t="shared" si="3"/>
        <v>5528.4</v>
      </c>
      <c r="M21" s="105">
        <f t="shared" si="4"/>
        <v>5067.7000000000007</v>
      </c>
      <c r="N21" s="126">
        <v>52</v>
      </c>
      <c r="O21" s="119">
        <v>6559</v>
      </c>
      <c r="P21" s="103">
        <f t="shared" si="5"/>
        <v>4591.2999999999993</v>
      </c>
      <c r="Q21" s="104">
        <f t="shared" si="6"/>
        <v>3935.3999999999996</v>
      </c>
      <c r="R21" s="105">
        <f t="shared" si="7"/>
        <v>3607.4500000000003</v>
      </c>
      <c r="S21" s="115">
        <f t="shared" si="14"/>
        <v>3279.5</v>
      </c>
      <c r="T21" s="126">
        <v>54</v>
      </c>
      <c r="U21" s="119">
        <v>6689</v>
      </c>
      <c r="V21" s="103">
        <f t="shared" si="8"/>
        <v>4682.2999999999993</v>
      </c>
      <c r="W21" s="104">
        <f t="shared" si="9"/>
        <v>4013.3999999999996</v>
      </c>
      <c r="X21" s="105">
        <f t="shared" si="10"/>
        <v>3678.9500000000003</v>
      </c>
      <c r="Y21" s="115">
        <f t="shared" si="15"/>
        <v>3344.5</v>
      </c>
    </row>
    <row r="22" spans="1:25" x14ac:dyDescent="0.25">
      <c r="A22" s="123" t="s">
        <v>146</v>
      </c>
      <c r="B22" s="124">
        <v>32</v>
      </c>
      <c r="C22" s="125">
        <v>3485</v>
      </c>
      <c r="D22" s="111">
        <f t="shared" si="11"/>
        <v>2613.75</v>
      </c>
      <c r="E22" s="112">
        <f t="shared" si="12"/>
        <v>2265.25</v>
      </c>
      <c r="F22" s="112">
        <f t="shared" si="13"/>
        <v>2091</v>
      </c>
      <c r="G22" s="100">
        <f t="shared" si="0"/>
        <v>1916.7500000000002</v>
      </c>
      <c r="H22" s="126">
        <v>331</v>
      </c>
      <c r="I22" s="127">
        <v>30930</v>
      </c>
      <c r="J22" s="103">
        <f t="shared" si="1"/>
        <v>23197.5</v>
      </c>
      <c r="K22" s="104">
        <f t="shared" si="2"/>
        <v>20104.5</v>
      </c>
      <c r="L22" s="105">
        <f t="shared" si="3"/>
        <v>18558</v>
      </c>
      <c r="M22" s="105">
        <f t="shared" si="4"/>
        <v>17011.5</v>
      </c>
      <c r="N22" s="126"/>
      <c r="O22" s="127"/>
      <c r="P22" s="103"/>
      <c r="Q22" s="104"/>
      <c r="R22" s="105"/>
      <c r="S22" s="115"/>
      <c r="T22" s="126"/>
      <c r="U22" s="127"/>
      <c r="V22" s="103"/>
      <c r="W22" s="104"/>
      <c r="X22" s="105"/>
      <c r="Y22" s="115"/>
    </row>
    <row r="23" spans="1:25" x14ac:dyDescent="0.25">
      <c r="A23" s="123" t="s">
        <v>108</v>
      </c>
      <c r="B23" s="124">
        <v>16</v>
      </c>
      <c r="C23" s="125">
        <v>3478</v>
      </c>
      <c r="D23" s="111">
        <f t="shared" si="11"/>
        <v>2608.5</v>
      </c>
      <c r="E23" s="112">
        <f t="shared" si="12"/>
        <v>2260.7000000000003</v>
      </c>
      <c r="F23" s="112">
        <f t="shared" si="13"/>
        <v>2086.7999999999997</v>
      </c>
      <c r="G23" s="100">
        <f t="shared" si="0"/>
        <v>1912.9</v>
      </c>
      <c r="H23" s="126">
        <v>13</v>
      </c>
      <c r="I23" s="127">
        <v>2730</v>
      </c>
      <c r="J23" s="103">
        <f t="shared" si="1"/>
        <v>2047.5</v>
      </c>
      <c r="K23" s="104">
        <f t="shared" si="2"/>
        <v>1774.5</v>
      </c>
      <c r="L23" s="105">
        <f t="shared" si="3"/>
        <v>1638</v>
      </c>
      <c r="M23" s="105">
        <f t="shared" si="4"/>
        <v>1501.5000000000002</v>
      </c>
      <c r="N23" s="126">
        <v>204</v>
      </c>
      <c r="O23" s="127">
        <v>15680</v>
      </c>
      <c r="P23" s="103">
        <f t="shared" si="5"/>
        <v>10976</v>
      </c>
      <c r="Q23" s="104">
        <f t="shared" si="6"/>
        <v>9408</v>
      </c>
      <c r="R23" s="105">
        <f t="shared" si="7"/>
        <v>8624</v>
      </c>
      <c r="S23" s="115">
        <f t="shared" si="14"/>
        <v>7840</v>
      </c>
      <c r="T23" s="126"/>
      <c r="U23" s="127"/>
      <c r="V23" s="103"/>
      <c r="W23" s="104"/>
      <c r="X23" s="105"/>
      <c r="Y23" s="115"/>
    </row>
    <row r="24" spans="1:25" x14ac:dyDescent="0.25">
      <c r="A24" s="123" t="s">
        <v>109</v>
      </c>
      <c r="B24" s="124">
        <v>46</v>
      </c>
      <c r="C24" s="125">
        <v>2725</v>
      </c>
      <c r="D24" s="111">
        <f t="shared" si="11"/>
        <v>2043.75</v>
      </c>
      <c r="E24" s="112">
        <f t="shared" si="12"/>
        <v>1771.25</v>
      </c>
      <c r="F24" s="112">
        <f t="shared" si="13"/>
        <v>1635</v>
      </c>
      <c r="G24" s="100">
        <f t="shared" si="0"/>
        <v>1498.7500000000002</v>
      </c>
      <c r="H24" s="126">
        <v>65</v>
      </c>
      <c r="I24" s="127">
        <v>3769</v>
      </c>
      <c r="J24" s="103">
        <f t="shared" si="1"/>
        <v>2826.75</v>
      </c>
      <c r="K24" s="104">
        <f t="shared" si="2"/>
        <v>2449.85</v>
      </c>
      <c r="L24" s="105">
        <f t="shared" si="3"/>
        <v>2261.4</v>
      </c>
      <c r="M24" s="105">
        <f t="shared" si="4"/>
        <v>2072.9500000000003</v>
      </c>
      <c r="N24" s="126">
        <v>48</v>
      </c>
      <c r="O24" s="127">
        <v>2639</v>
      </c>
      <c r="P24" s="103">
        <f t="shared" si="5"/>
        <v>1847.3</v>
      </c>
      <c r="Q24" s="104">
        <f t="shared" si="6"/>
        <v>1583.3999999999999</v>
      </c>
      <c r="R24" s="105">
        <f t="shared" si="7"/>
        <v>1451.45</v>
      </c>
      <c r="S24" s="115">
        <f t="shared" si="14"/>
        <v>1319.5</v>
      </c>
      <c r="T24" s="126">
        <v>312</v>
      </c>
      <c r="U24" s="127">
        <v>18260</v>
      </c>
      <c r="V24" s="103">
        <f>U24*0.7</f>
        <v>12782</v>
      </c>
      <c r="W24" s="104">
        <f>U24*0.6</f>
        <v>10956</v>
      </c>
      <c r="X24" s="105">
        <f>U24*0.55</f>
        <v>10043</v>
      </c>
      <c r="Y24" s="115">
        <f>U24*0.5</f>
        <v>9130</v>
      </c>
    </row>
    <row r="25" spans="1:25" x14ac:dyDescent="0.25">
      <c r="A25" s="123" t="s">
        <v>110</v>
      </c>
      <c r="B25" s="124">
        <v>15</v>
      </c>
      <c r="C25" s="125">
        <v>1130</v>
      </c>
      <c r="D25" s="111">
        <f t="shared" si="11"/>
        <v>847.5</v>
      </c>
      <c r="E25" s="112">
        <f t="shared" si="12"/>
        <v>734.5</v>
      </c>
      <c r="F25" s="112">
        <f t="shared" si="13"/>
        <v>678</v>
      </c>
      <c r="G25" s="100">
        <f t="shared" si="0"/>
        <v>621.5</v>
      </c>
      <c r="H25" s="126">
        <v>32</v>
      </c>
      <c r="I25" s="127">
        <v>2426</v>
      </c>
      <c r="J25" s="103">
        <f t="shared" si="1"/>
        <v>1819.5</v>
      </c>
      <c r="K25" s="104">
        <f t="shared" si="2"/>
        <v>1576.9</v>
      </c>
      <c r="L25" s="105">
        <f t="shared" si="3"/>
        <v>1455.6</v>
      </c>
      <c r="M25" s="105">
        <f t="shared" si="4"/>
        <v>1334.3000000000002</v>
      </c>
      <c r="N25" s="126">
        <v>390</v>
      </c>
      <c r="O25" s="127">
        <v>36775</v>
      </c>
      <c r="P25" s="103">
        <f t="shared" si="5"/>
        <v>25742.5</v>
      </c>
      <c r="Q25" s="104">
        <f t="shared" si="6"/>
        <v>22065</v>
      </c>
      <c r="R25" s="105">
        <f t="shared" si="7"/>
        <v>20226.25</v>
      </c>
      <c r="S25" s="115">
        <f t="shared" si="14"/>
        <v>18387.5</v>
      </c>
      <c r="T25" s="126"/>
      <c r="U25" s="127"/>
      <c r="V25" s="103"/>
      <c r="W25" s="104"/>
      <c r="X25" s="105"/>
      <c r="Y25" s="115"/>
    </row>
    <row r="26" spans="1:25" x14ac:dyDescent="0.25">
      <c r="A26" s="123" t="s">
        <v>105</v>
      </c>
      <c r="B26" s="124">
        <v>34</v>
      </c>
      <c r="C26" s="125">
        <v>4935</v>
      </c>
      <c r="D26" s="111">
        <f t="shared" si="11"/>
        <v>3701.25</v>
      </c>
      <c r="E26" s="112">
        <f t="shared" si="12"/>
        <v>3207.75</v>
      </c>
      <c r="F26" s="112">
        <f t="shared" si="13"/>
        <v>2961</v>
      </c>
      <c r="G26" s="100">
        <f t="shared" si="0"/>
        <v>2714.25</v>
      </c>
      <c r="H26" s="126">
        <v>48</v>
      </c>
      <c r="I26" s="127">
        <v>6941</v>
      </c>
      <c r="J26" s="103">
        <f t="shared" si="1"/>
        <v>5205.75</v>
      </c>
      <c r="K26" s="104">
        <f t="shared" si="2"/>
        <v>4511.6500000000005</v>
      </c>
      <c r="L26" s="105">
        <f t="shared" si="3"/>
        <v>4164.5999999999995</v>
      </c>
      <c r="M26" s="105">
        <f t="shared" si="4"/>
        <v>3817.55</v>
      </c>
      <c r="N26" s="118">
        <v>45</v>
      </c>
      <c r="O26" s="122">
        <v>6346</v>
      </c>
      <c r="P26" s="103">
        <f t="shared" si="5"/>
        <v>4442.2</v>
      </c>
      <c r="Q26" s="104">
        <f t="shared" si="6"/>
        <v>3807.6</v>
      </c>
      <c r="R26" s="105">
        <f t="shared" si="7"/>
        <v>3490.3</v>
      </c>
      <c r="S26" s="115">
        <f t="shared" si="14"/>
        <v>3173</v>
      </c>
      <c r="T26" s="118">
        <v>37</v>
      </c>
      <c r="U26" s="122">
        <v>5124</v>
      </c>
      <c r="V26" s="103">
        <f>U26*0.7</f>
        <v>3586.7999999999997</v>
      </c>
      <c r="W26" s="104">
        <f>U26*0.6</f>
        <v>3074.4</v>
      </c>
      <c r="X26" s="105">
        <f>U26*0.55</f>
        <v>2818.2000000000003</v>
      </c>
      <c r="Y26" s="115">
        <f>U26*0.5</f>
        <v>2562</v>
      </c>
    </row>
    <row r="27" spans="1:25" x14ac:dyDescent="0.25">
      <c r="A27" s="31" t="s">
        <v>113</v>
      </c>
      <c r="B27" s="116">
        <v>26</v>
      </c>
      <c r="C27" s="117">
        <v>1924</v>
      </c>
      <c r="D27" s="111">
        <f t="shared" si="11"/>
        <v>1443</v>
      </c>
      <c r="E27" s="112">
        <f t="shared" si="12"/>
        <v>1250.6000000000001</v>
      </c>
      <c r="F27" s="112">
        <f t="shared" si="13"/>
        <v>1154.3999999999999</v>
      </c>
      <c r="G27" s="100">
        <f t="shared" si="0"/>
        <v>1058.2</v>
      </c>
      <c r="H27" s="118">
        <v>38</v>
      </c>
      <c r="I27" s="122">
        <v>2860</v>
      </c>
      <c r="J27" s="103">
        <f t="shared" si="1"/>
        <v>2145</v>
      </c>
      <c r="K27" s="104">
        <f t="shared" si="2"/>
        <v>1859</v>
      </c>
      <c r="L27" s="105">
        <f t="shared" si="3"/>
        <v>1716</v>
      </c>
      <c r="M27" s="105">
        <f t="shared" si="4"/>
        <v>1573.0000000000002</v>
      </c>
      <c r="N27" s="118">
        <v>59</v>
      </c>
      <c r="O27" s="122">
        <v>4184</v>
      </c>
      <c r="P27" s="103">
        <f t="shared" si="5"/>
        <v>2928.7999999999997</v>
      </c>
      <c r="Q27" s="104">
        <f t="shared" si="6"/>
        <v>2510.4</v>
      </c>
      <c r="R27" s="105">
        <f t="shared" si="7"/>
        <v>2301.2000000000003</v>
      </c>
      <c r="S27" s="115">
        <f t="shared" si="14"/>
        <v>2092</v>
      </c>
      <c r="T27" s="118">
        <v>311</v>
      </c>
      <c r="U27" s="122">
        <v>23437</v>
      </c>
      <c r="V27" s="103">
        <f>U27*0.7</f>
        <v>16405.899999999998</v>
      </c>
      <c r="W27" s="104">
        <f>U27*0.6</f>
        <v>14062.199999999999</v>
      </c>
      <c r="X27" s="105">
        <f>U27*0.55</f>
        <v>12890.35</v>
      </c>
      <c r="Y27" s="115">
        <f>U27*0.5</f>
        <v>11718.5</v>
      </c>
    </row>
    <row r="28" spans="1:25" ht="15.75" thickBot="1" x14ac:dyDescent="0.3">
      <c r="A28" s="128" t="s">
        <v>114</v>
      </c>
      <c r="B28" s="216">
        <v>42</v>
      </c>
      <c r="C28" s="217">
        <v>4687</v>
      </c>
      <c r="D28" s="111">
        <f t="shared" si="11"/>
        <v>3515.25</v>
      </c>
      <c r="E28" s="112">
        <f t="shared" si="12"/>
        <v>3046.55</v>
      </c>
      <c r="F28" s="112">
        <f t="shared" si="13"/>
        <v>2812.2</v>
      </c>
      <c r="G28" s="100">
        <f t="shared" si="0"/>
        <v>2577.8500000000004</v>
      </c>
      <c r="H28" s="131">
        <v>64</v>
      </c>
      <c r="I28" s="132">
        <v>6863</v>
      </c>
      <c r="J28" s="103">
        <f t="shared" si="1"/>
        <v>5147.25</v>
      </c>
      <c r="K28" s="104">
        <f t="shared" si="2"/>
        <v>4460.95</v>
      </c>
      <c r="L28" s="105">
        <f t="shared" si="3"/>
        <v>4117.8</v>
      </c>
      <c r="M28" s="105">
        <f t="shared" si="4"/>
        <v>3774.65</v>
      </c>
      <c r="N28" s="133">
        <v>41</v>
      </c>
      <c r="O28" s="132">
        <v>3171</v>
      </c>
      <c r="P28" s="103">
        <f t="shared" si="5"/>
        <v>2219.6999999999998</v>
      </c>
      <c r="Q28" s="104">
        <f t="shared" si="6"/>
        <v>1902.6</v>
      </c>
      <c r="R28" s="105">
        <f t="shared" si="7"/>
        <v>1744.0500000000002</v>
      </c>
      <c r="S28" s="115">
        <f t="shared" si="14"/>
        <v>1585.5</v>
      </c>
      <c r="T28" s="133">
        <v>366</v>
      </c>
      <c r="U28" s="132">
        <v>36340</v>
      </c>
      <c r="V28" s="103">
        <f>U28*0.7</f>
        <v>25438</v>
      </c>
      <c r="W28" s="104">
        <f>U28*0.6</f>
        <v>21804</v>
      </c>
      <c r="X28" s="105">
        <f>U28*0.55</f>
        <v>19987</v>
      </c>
      <c r="Y28" s="115">
        <f>U28*0.5</f>
        <v>18170</v>
      </c>
    </row>
    <row r="29" spans="1:25" ht="15" customHeight="1" thickTop="1" thickBot="1" x14ac:dyDescent="0.3">
      <c r="A29" s="134" t="s">
        <v>115</v>
      </c>
      <c r="B29" s="218">
        <f t="shared" ref="B29:S29" si="16">SUM(B9:B28)</f>
        <v>1911</v>
      </c>
      <c r="C29" s="219">
        <f t="shared" si="16"/>
        <v>197598</v>
      </c>
      <c r="D29" s="187">
        <f t="shared" si="16"/>
        <v>148198.5</v>
      </c>
      <c r="E29" s="188">
        <f t="shared" si="16"/>
        <v>128438.7</v>
      </c>
      <c r="F29" s="220">
        <f t="shared" si="16"/>
        <v>118558.8</v>
      </c>
      <c r="G29" s="221">
        <f t="shared" si="16"/>
        <v>108678.90000000001</v>
      </c>
      <c r="H29" s="140">
        <f t="shared" si="16"/>
        <v>2416</v>
      </c>
      <c r="I29" s="141">
        <f t="shared" si="16"/>
        <v>242968</v>
      </c>
      <c r="J29" s="142">
        <f t="shared" si="16"/>
        <v>182226</v>
      </c>
      <c r="K29" s="143">
        <f t="shared" si="16"/>
        <v>157929.20000000004</v>
      </c>
      <c r="L29" s="144">
        <f t="shared" si="16"/>
        <v>145780.79999999996</v>
      </c>
      <c r="M29" s="222">
        <f t="shared" si="16"/>
        <v>133632.40000000002</v>
      </c>
      <c r="N29" s="145">
        <f t="shared" si="16"/>
        <v>2418</v>
      </c>
      <c r="O29" s="223">
        <f t="shared" si="16"/>
        <v>247559</v>
      </c>
      <c r="P29" s="224">
        <f t="shared" si="16"/>
        <v>173291.3</v>
      </c>
      <c r="Q29" s="225">
        <f t="shared" si="16"/>
        <v>148535.4</v>
      </c>
      <c r="R29" s="225">
        <f t="shared" si="16"/>
        <v>136157.45000000001</v>
      </c>
      <c r="S29" s="226">
        <f t="shared" si="16"/>
        <v>123779.5</v>
      </c>
      <c r="T29" s="260">
        <f t="shared" ref="T29:Y29" si="17">SUM(T9:T28)</f>
        <v>3492</v>
      </c>
      <c r="U29" s="261">
        <f t="shared" si="17"/>
        <v>363478</v>
      </c>
      <c r="V29" s="272">
        <f t="shared" si="17"/>
        <v>254434.59999999998</v>
      </c>
      <c r="W29" s="273">
        <f t="shared" si="17"/>
        <v>218086.8</v>
      </c>
      <c r="X29" s="273">
        <f t="shared" si="17"/>
        <v>199912.90000000002</v>
      </c>
      <c r="Y29" s="274">
        <f t="shared" si="17"/>
        <v>181739</v>
      </c>
    </row>
    <row r="30" spans="1:25" ht="15.75" customHeight="1" thickBot="1" x14ac:dyDescent="0.3">
      <c r="B30" s="151"/>
      <c r="C30" s="108"/>
      <c r="D30" s="317" t="s">
        <v>147</v>
      </c>
      <c r="E30" s="318"/>
      <c r="F30" s="318"/>
      <c r="G30" s="319"/>
      <c r="H30" s="151"/>
      <c r="I30" s="108"/>
      <c r="J30" s="320" t="s">
        <v>148</v>
      </c>
      <c r="K30" s="321"/>
      <c r="L30" s="321"/>
      <c r="M30" s="322"/>
      <c r="O30" s="58"/>
      <c r="P30" s="349" t="s">
        <v>149</v>
      </c>
      <c r="Q30" s="350"/>
      <c r="R30" s="350"/>
      <c r="S30" s="351"/>
      <c r="U30" s="58"/>
      <c r="V30" s="326" t="s">
        <v>150</v>
      </c>
      <c r="W30" s="327"/>
      <c r="X30" s="327"/>
      <c r="Y30" s="328"/>
    </row>
    <row r="31" spans="1:25" x14ac:dyDescent="0.25">
      <c r="B31" s="151"/>
      <c r="C31" s="108"/>
      <c r="H31" s="151"/>
      <c r="I31" s="108"/>
    </row>
    <row r="32" spans="1:25" ht="15.75" thickBot="1" x14ac:dyDescent="0.3">
      <c r="B32" s="151"/>
      <c r="C32" s="108"/>
      <c r="H32" s="151"/>
      <c r="I32" s="108"/>
    </row>
    <row r="33" spans="1:25" ht="21.75" thickBot="1" x14ac:dyDescent="0.4">
      <c r="A33" s="64"/>
      <c r="B33" s="310" t="s">
        <v>116</v>
      </c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2"/>
    </row>
    <row r="34" spans="1:25" ht="15.75" x14ac:dyDescent="0.2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</row>
    <row r="35" spans="1:25" ht="15" customHeight="1" x14ac:dyDescent="0.25">
      <c r="A35" s="332"/>
      <c r="B35" s="334" t="s">
        <v>152</v>
      </c>
      <c r="C35" s="335"/>
      <c r="D35" s="335"/>
      <c r="E35" s="335"/>
      <c r="F35" s="335"/>
      <c r="G35" s="336"/>
      <c r="H35" s="337" t="s">
        <v>141</v>
      </c>
      <c r="I35" s="338"/>
      <c r="J35" s="338"/>
      <c r="K35" s="338"/>
      <c r="L35" s="338"/>
      <c r="M35" s="339"/>
      <c r="N35" s="340" t="s">
        <v>142</v>
      </c>
      <c r="O35" s="341"/>
      <c r="P35" s="341"/>
      <c r="Q35" s="341"/>
      <c r="R35" s="341"/>
      <c r="S35" s="347"/>
      <c r="T35" s="342" t="s">
        <v>143</v>
      </c>
      <c r="U35" s="343"/>
      <c r="V35" s="343"/>
      <c r="W35" s="343"/>
      <c r="X35" s="343"/>
      <c r="Y35" s="348"/>
    </row>
    <row r="36" spans="1:25" ht="30" x14ac:dyDescent="0.25">
      <c r="A36" s="333"/>
      <c r="B36" s="154"/>
      <c r="C36" s="155"/>
      <c r="D36" s="67" t="s">
        <v>87</v>
      </c>
      <c r="E36" s="68" t="s">
        <v>88</v>
      </c>
      <c r="F36" s="68" t="s">
        <v>89</v>
      </c>
      <c r="G36" s="69" t="s">
        <v>90</v>
      </c>
      <c r="H36" s="156"/>
      <c r="I36" s="157"/>
      <c r="J36" s="72" t="s">
        <v>87</v>
      </c>
      <c r="K36" s="73" t="s">
        <v>91</v>
      </c>
      <c r="L36" s="73" t="s">
        <v>89</v>
      </c>
      <c r="M36" s="74" t="s">
        <v>90</v>
      </c>
      <c r="N36" s="313"/>
      <c r="O36" s="314"/>
      <c r="P36" s="75" t="s">
        <v>87</v>
      </c>
      <c r="Q36" s="76" t="s">
        <v>91</v>
      </c>
      <c r="R36" s="76" t="s">
        <v>89</v>
      </c>
      <c r="S36" s="77" t="s">
        <v>90</v>
      </c>
      <c r="T36" s="315"/>
      <c r="U36" s="316"/>
      <c r="V36" s="251" t="s">
        <v>87</v>
      </c>
      <c r="W36" s="252" t="s">
        <v>91</v>
      </c>
      <c r="X36" s="252" t="s">
        <v>89</v>
      </c>
      <c r="Y36" s="253" t="s">
        <v>90</v>
      </c>
    </row>
    <row r="37" spans="1:25" ht="30.75" thickBot="1" x14ac:dyDescent="0.3">
      <c r="A37" s="227" t="s">
        <v>117</v>
      </c>
      <c r="B37" s="228" t="s">
        <v>144</v>
      </c>
      <c r="C37" s="229" t="s">
        <v>123</v>
      </c>
      <c r="D37" s="230">
        <v>0.25</v>
      </c>
      <c r="E37" s="231">
        <v>0.35</v>
      </c>
      <c r="F37" s="231">
        <v>0.4</v>
      </c>
      <c r="G37" s="232">
        <v>0.45</v>
      </c>
      <c r="H37" s="160" t="s">
        <v>93</v>
      </c>
      <c r="I37" s="86" t="s">
        <v>123</v>
      </c>
      <c r="J37" s="87">
        <v>0.25</v>
      </c>
      <c r="K37" s="88">
        <v>0.35</v>
      </c>
      <c r="L37" s="88">
        <v>0.4</v>
      </c>
      <c r="M37" s="89">
        <v>0.45</v>
      </c>
      <c r="N37" s="90" t="s">
        <v>95</v>
      </c>
      <c r="O37" s="91" t="s">
        <v>123</v>
      </c>
      <c r="P37" s="92">
        <v>0.3</v>
      </c>
      <c r="Q37" s="93">
        <v>0.4</v>
      </c>
      <c r="R37" s="94">
        <v>0.45</v>
      </c>
      <c r="S37" s="95">
        <v>0.5</v>
      </c>
      <c r="T37" s="254" t="s">
        <v>96</v>
      </c>
      <c r="U37" s="255" t="s">
        <v>123</v>
      </c>
      <c r="V37" s="256">
        <v>0.3</v>
      </c>
      <c r="W37" s="257">
        <v>0.4</v>
      </c>
      <c r="X37" s="258">
        <v>0.45</v>
      </c>
      <c r="Y37" s="259">
        <v>0.5</v>
      </c>
    </row>
    <row r="38" spans="1:25" ht="15.75" thickTop="1" x14ac:dyDescent="0.25">
      <c r="A38" s="275" t="s">
        <v>15</v>
      </c>
      <c r="B38" s="162">
        <v>17</v>
      </c>
      <c r="C38" s="276">
        <v>2214</v>
      </c>
      <c r="D38" s="164">
        <f>C38*0.75</f>
        <v>1660.5</v>
      </c>
      <c r="E38" s="165">
        <f>C38*0.65</f>
        <v>1439.1000000000001</v>
      </c>
      <c r="F38" s="165">
        <f>C38*0.6</f>
        <v>1328.3999999999999</v>
      </c>
      <c r="G38" s="277">
        <f>C38*0.55</f>
        <v>1217.7</v>
      </c>
      <c r="H38" s="167">
        <v>27</v>
      </c>
      <c r="I38" s="114">
        <v>2868</v>
      </c>
      <c r="J38" s="103">
        <f>I38*0.75</f>
        <v>2151</v>
      </c>
      <c r="K38" s="168">
        <f>I38*0.65</f>
        <v>1864.2</v>
      </c>
      <c r="L38" s="105">
        <f>I38*0.6</f>
        <v>1720.8</v>
      </c>
      <c r="M38" s="105">
        <f>I38*0.55</f>
        <v>1577.4</v>
      </c>
      <c r="N38" s="167">
        <v>24</v>
      </c>
      <c r="O38" s="114">
        <v>2658</v>
      </c>
      <c r="P38" s="103">
        <f>O38*0.7</f>
        <v>1860.6</v>
      </c>
      <c r="Q38" s="168">
        <f>O38*0.6</f>
        <v>1594.8</v>
      </c>
      <c r="R38" s="105">
        <f>O38*0.55</f>
        <v>1461.9</v>
      </c>
      <c r="S38" s="115">
        <f>O38*0.5</f>
        <v>1329</v>
      </c>
      <c r="T38" s="167">
        <v>49</v>
      </c>
      <c r="U38" s="114">
        <v>5216</v>
      </c>
      <c r="V38" s="103">
        <f>U38*0.7</f>
        <v>3651.2</v>
      </c>
      <c r="W38" s="168">
        <f>U38*0.6</f>
        <v>3129.6</v>
      </c>
      <c r="X38" s="105">
        <f>U38*0.55</f>
        <v>2868.8</v>
      </c>
      <c r="Y38" s="115">
        <f>U38*0.5</f>
        <v>2608</v>
      </c>
    </row>
    <row r="39" spans="1:25" x14ac:dyDescent="0.25">
      <c r="A39" s="169" t="s">
        <v>19</v>
      </c>
      <c r="B39" s="170">
        <v>9</v>
      </c>
      <c r="C39" s="233">
        <v>877</v>
      </c>
      <c r="D39" s="234">
        <f>C39*0.75</f>
        <v>657.75</v>
      </c>
      <c r="E39" s="235">
        <f>C39*0.65</f>
        <v>570.05000000000007</v>
      </c>
      <c r="F39" s="235">
        <f>C39*0.6</f>
        <v>526.19999999999993</v>
      </c>
      <c r="G39" s="236">
        <f>C39*0.55</f>
        <v>482.35</v>
      </c>
      <c r="H39" s="174">
        <v>10</v>
      </c>
      <c r="I39" s="119">
        <v>987</v>
      </c>
      <c r="J39" s="103">
        <f t="shared" ref="J39:J68" si="18">I39*0.75</f>
        <v>740.25</v>
      </c>
      <c r="K39" s="168">
        <f t="shared" ref="K39:K68" si="19">I39*0.65</f>
        <v>641.55000000000007</v>
      </c>
      <c r="L39" s="105">
        <f t="shared" ref="L39:L68" si="20">I39*0.6</f>
        <v>592.19999999999993</v>
      </c>
      <c r="M39" s="105">
        <f t="shared" ref="M39:M68" si="21">I39*0.55</f>
        <v>542.85</v>
      </c>
      <c r="N39" s="174">
        <v>12</v>
      </c>
      <c r="O39" s="119">
        <v>1116</v>
      </c>
      <c r="P39" s="103">
        <f t="shared" ref="P39:P68" si="22">O39*0.7</f>
        <v>781.19999999999993</v>
      </c>
      <c r="Q39" s="168">
        <f t="shared" ref="Q39:Q68" si="23">O39*0.6</f>
        <v>669.6</v>
      </c>
      <c r="R39" s="105">
        <f t="shared" ref="R39:R68" si="24">O39*0.55</f>
        <v>613.80000000000007</v>
      </c>
      <c r="S39" s="115">
        <f t="shared" ref="S39:S68" si="25">O39*0.5</f>
        <v>558</v>
      </c>
      <c r="T39" s="174">
        <v>12</v>
      </c>
      <c r="U39" s="119">
        <v>1207</v>
      </c>
      <c r="V39" s="103">
        <f t="shared" ref="V39:V68" si="26">U39*0.7</f>
        <v>844.9</v>
      </c>
      <c r="W39" s="168">
        <f t="shared" ref="W39:W68" si="27">U39*0.6</f>
        <v>724.19999999999993</v>
      </c>
      <c r="X39" s="105">
        <f t="shared" ref="X39:X68" si="28">U39*0.55</f>
        <v>663.85</v>
      </c>
      <c r="Y39" s="115">
        <f t="shared" ref="Y39:Y68" si="29">U39*0.5</f>
        <v>603.5</v>
      </c>
    </row>
    <row r="40" spans="1:25" x14ac:dyDescent="0.25">
      <c r="A40" s="169" t="s">
        <v>134</v>
      </c>
      <c r="B40" s="170">
        <v>1</v>
      </c>
      <c r="C40" s="233">
        <v>159</v>
      </c>
      <c r="D40" s="234">
        <f t="shared" ref="D40:D68" si="30">C40*0.75</f>
        <v>119.25</v>
      </c>
      <c r="E40" s="235">
        <f t="shared" ref="E40:E68" si="31">C40*0.65</f>
        <v>103.35000000000001</v>
      </c>
      <c r="F40" s="235">
        <f t="shared" ref="F40:F68" si="32">C40*0.6</f>
        <v>95.399999999999991</v>
      </c>
      <c r="G40" s="236">
        <f t="shared" ref="G40:G68" si="33">C40*0.55</f>
        <v>87.45</v>
      </c>
      <c r="H40" s="174">
        <v>29</v>
      </c>
      <c r="I40" s="119">
        <v>3282</v>
      </c>
      <c r="J40" s="103">
        <f t="shared" si="18"/>
        <v>2461.5</v>
      </c>
      <c r="K40" s="168">
        <f t="shared" si="19"/>
        <v>2133.3000000000002</v>
      </c>
      <c r="L40" s="105">
        <f t="shared" si="20"/>
        <v>1969.1999999999998</v>
      </c>
      <c r="M40" s="105">
        <f t="shared" si="21"/>
        <v>1805.1000000000001</v>
      </c>
      <c r="N40" s="174"/>
      <c r="O40" s="119"/>
      <c r="P40" s="103"/>
      <c r="Q40" s="168"/>
      <c r="R40" s="105"/>
      <c r="S40" s="115"/>
      <c r="T40" s="174"/>
      <c r="U40" s="119"/>
      <c r="V40" s="103"/>
      <c r="W40" s="168"/>
      <c r="X40" s="105"/>
      <c r="Y40" s="115"/>
    </row>
    <row r="41" spans="1:25" x14ac:dyDescent="0.25">
      <c r="A41" s="169" t="s">
        <v>135</v>
      </c>
      <c r="B41" s="170">
        <v>2</v>
      </c>
      <c r="C41" s="233">
        <v>221</v>
      </c>
      <c r="D41" s="234">
        <f t="shared" si="30"/>
        <v>165.75</v>
      </c>
      <c r="E41" s="235">
        <f t="shared" si="31"/>
        <v>143.65</v>
      </c>
      <c r="F41" s="235">
        <f t="shared" si="32"/>
        <v>132.6</v>
      </c>
      <c r="G41" s="236">
        <f t="shared" si="33"/>
        <v>121.55000000000001</v>
      </c>
      <c r="H41" s="174">
        <v>26</v>
      </c>
      <c r="I41" s="119">
        <v>2704</v>
      </c>
      <c r="J41" s="103">
        <f t="shared" si="18"/>
        <v>2028</v>
      </c>
      <c r="K41" s="168">
        <f t="shared" si="19"/>
        <v>1757.6000000000001</v>
      </c>
      <c r="L41" s="105">
        <f t="shared" si="20"/>
        <v>1622.3999999999999</v>
      </c>
      <c r="M41" s="105">
        <f t="shared" si="21"/>
        <v>1487.2</v>
      </c>
      <c r="N41" s="174"/>
      <c r="O41" s="119"/>
      <c r="P41" s="103"/>
      <c r="Q41" s="168"/>
      <c r="R41" s="105"/>
      <c r="S41" s="115"/>
      <c r="T41" s="174"/>
      <c r="U41" s="119"/>
      <c r="V41" s="103"/>
      <c r="W41" s="168"/>
      <c r="X41" s="105"/>
      <c r="Y41" s="115"/>
    </row>
    <row r="42" spans="1:25" x14ac:dyDescent="0.25">
      <c r="A42" s="267" t="s">
        <v>23</v>
      </c>
      <c r="B42" s="175">
        <v>26</v>
      </c>
      <c r="C42" s="233">
        <v>3555</v>
      </c>
      <c r="D42" s="234">
        <f t="shared" si="30"/>
        <v>2666.25</v>
      </c>
      <c r="E42" s="235">
        <f t="shared" si="31"/>
        <v>2310.75</v>
      </c>
      <c r="F42" s="235">
        <f t="shared" si="32"/>
        <v>2133</v>
      </c>
      <c r="G42" s="236">
        <f t="shared" si="33"/>
        <v>1955.2500000000002</v>
      </c>
      <c r="H42" s="174">
        <v>44</v>
      </c>
      <c r="I42" s="119">
        <v>5465</v>
      </c>
      <c r="J42" s="103">
        <f t="shared" si="18"/>
        <v>4098.75</v>
      </c>
      <c r="K42" s="168">
        <f t="shared" si="19"/>
        <v>3552.25</v>
      </c>
      <c r="L42" s="105">
        <f t="shared" si="20"/>
        <v>3279</v>
      </c>
      <c r="M42" s="105">
        <f t="shared" si="21"/>
        <v>3005.7500000000005</v>
      </c>
      <c r="N42" s="174">
        <v>25</v>
      </c>
      <c r="O42" s="119">
        <v>2942</v>
      </c>
      <c r="P42" s="103">
        <f t="shared" si="22"/>
        <v>2059.4</v>
      </c>
      <c r="Q42" s="168">
        <f t="shared" si="23"/>
        <v>1765.2</v>
      </c>
      <c r="R42" s="105">
        <f t="shared" si="24"/>
        <v>1618.1000000000001</v>
      </c>
      <c r="S42" s="115">
        <f t="shared" si="25"/>
        <v>1471</v>
      </c>
      <c r="T42" s="174">
        <v>91</v>
      </c>
      <c r="U42" s="119">
        <v>11332</v>
      </c>
      <c r="V42" s="103">
        <f t="shared" si="26"/>
        <v>7932.4</v>
      </c>
      <c r="W42" s="168">
        <f t="shared" si="27"/>
        <v>6799.2</v>
      </c>
      <c r="X42" s="105">
        <f t="shared" si="28"/>
        <v>6232.6</v>
      </c>
      <c r="Y42" s="115">
        <f t="shared" si="29"/>
        <v>5666</v>
      </c>
    </row>
    <row r="43" spans="1:25" x14ac:dyDescent="0.25">
      <c r="A43" s="267" t="s">
        <v>27</v>
      </c>
      <c r="B43" s="175">
        <v>43</v>
      </c>
      <c r="C43" s="233">
        <v>4181</v>
      </c>
      <c r="D43" s="234">
        <f t="shared" si="30"/>
        <v>3135.75</v>
      </c>
      <c r="E43" s="235">
        <f t="shared" si="31"/>
        <v>2717.65</v>
      </c>
      <c r="F43" s="235">
        <f t="shared" si="32"/>
        <v>2508.6</v>
      </c>
      <c r="G43" s="236">
        <f t="shared" si="33"/>
        <v>2299.5500000000002</v>
      </c>
      <c r="H43" s="174">
        <v>37</v>
      </c>
      <c r="I43" s="119">
        <v>3521</v>
      </c>
      <c r="J43" s="103">
        <f t="shared" si="18"/>
        <v>2640.75</v>
      </c>
      <c r="K43" s="168">
        <f t="shared" si="19"/>
        <v>2288.65</v>
      </c>
      <c r="L43" s="105">
        <f t="shared" si="20"/>
        <v>2112.6</v>
      </c>
      <c r="M43" s="105">
        <f t="shared" si="21"/>
        <v>1936.5500000000002</v>
      </c>
      <c r="N43" s="174">
        <v>33</v>
      </c>
      <c r="O43" s="119">
        <v>3211</v>
      </c>
      <c r="P43" s="103">
        <f t="shared" si="22"/>
        <v>2247.6999999999998</v>
      </c>
      <c r="Q43" s="168">
        <f t="shared" si="23"/>
        <v>1926.6</v>
      </c>
      <c r="R43" s="105">
        <f t="shared" si="24"/>
        <v>1766.0500000000002</v>
      </c>
      <c r="S43" s="115">
        <f t="shared" si="25"/>
        <v>1605.5</v>
      </c>
      <c r="T43" s="174">
        <v>36</v>
      </c>
      <c r="U43" s="119">
        <v>3104</v>
      </c>
      <c r="V43" s="103">
        <f t="shared" si="26"/>
        <v>2172.7999999999997</v>
      </c>
      <c r="W43" s="168">
        <f t="shared" si="27"/>
        <v>1862.3999999999999</v>
      </c>
      <c r="X43" s="105">
        <f t="shared" si="28"/>
        <v>1707.2</v>
      </c>
      <c r="Y43" s="115">
        <f t="shared" si="29"/>
        <v>1552</v>
      </c>
    </row>
    <row r="44" spans="1:25" x14ac:dyDescent="0.25">
      <c r="A44" s="267" t="s">
        <v>29</v>
      </c>
      <c r="B44" s="175">
        <v>50</v>
      </c>
      <c r="C44" s="233">
        <v>6063</v>
      </c>
      <c r="D44" s="234">
        <f t="shared" si="30"/>
        <v>4547.25</v>
      </c>
      <c r="E44" s="235">
        <f t="shared" si="31"/>
        <v>3940.9500000000003</v>
      </c>
      <c r="F44" s="235">
        <f t="shared" si="32"/>
        <v>3637.7999999999997</v>
      </c>
      <c r="G44" s="236">
        <f t="shared" si="33"/>
        <v>3334.65</v>
      </c>
      <c r="H44" s="174">
        <v>47</v>
      </c>
      <c r="I44" s="119">
        <v>6262</v>
      </c>
      <c r="J44" s="103">
        <f t="shared" si="18"/>
        <v>4696.5</v>
      </c>
      <c r="K44" s="168">
        <f t="shared" si="19"/>
        <v>4070.3</v>
      </c>
      <c r="L44" s="105">
        <f t="shared" si="20"/>
        <v>3757.2</v>
      </c>
      <c r="M44" s="105">
        <f t="shared" si="21"/>
        <v>3444.1000000000004</v>
      </c>
      <c r="N44" s="174">
        <v>75</v>
      </c>
      <c r="O44" s="119">
        <v>11311</v>
      </c>
      <c r="P44" s="103">
        <f t="shared" si="22"/>
        <v>7917.7</v>
      </c>
      <c r="Q44" s="168">
        <f t="shared" si="23"/>
        <v>6786.5999999999995</v>
      </c>
      <c r="R44" s="105">
        <f t="shared" si="24"/>
        <v>6221.05</v>
      </c>
      <c r="S44" s="115">
        <f t="shared" si="25"/>
        <v>5655.5</v>
      </c>
      <c r="T44" s="174">
        <v>76</v>
      </c>
      <c r="U44" s="119">
        <v>10843</v>
      </c>
      <c r="V44" s="103">
        <f t="shared" si="26"/>
        <v>7590.0999999999995</v>
      </c>
      <c r="W44" s="168">
        <f t="shared" si="27"/>
        <v>6505.8</v>
      </c>
      <c r="X44" s="105">
        <f t="shared" si="28"/>
        <v>5963.6500000000005</v>
      </c>
      <c r="Y44" s="115">
        <f t="shared" si="29"/>
        <v>5421.5</v>
      </c>
    </row>
    <row r="45" spans="1:25" x14ac:dyDescent="0.25">
      <c r="A45" s="267" t="s">
        <v>31</v>
      </c>
      <c r="B45" s="175"/>
      <c r="C45" s="233"/>
      <c r="D45" s="234"/>
      <c r="E45" s="235"/>
      <c r="F45" s="235"/>
      <c r="G45" s="236"/>
      <c r="H45" s="174"/>
      <c r="I45" s="119"/>
      <c r="J45" s="103"/>
      <c r="K45" s="168"/>
      <c r="L45" s="105"/>
      <c r="M45" s="105"/>
      <c r="N45" s="174">
        <v>1</v>
      </c>
      <c r="O45" s="119">
        <v>39</v>
      </c>
      <c r="P45" s="103">
        <f t="shared" si="22"/>
        <v>27.299999999999997</v>
      </c>
      <c r="Q45" s="168">
        <f t="shared" si="23"/>
        <v>23.4</v>
      </c>
      <c r="R45" s="105">
        <f t="shared" si="24"/>
        <v>21.450000000000003</v>
      </c>
      <c r="S45" s="115">
        <f t="shared" si="25"/>
        <v>19.5</v>
      </c>
      <c r="T45" s="174">
        <v>15</v>
      </c>
      <c r="U45" s="119">
        <v>798</v>
      </c>
      <c r="V45" s="103">
        <f t="shared" si="26"/>
        <v>558.59999999999991</v>
      </c>
      <c r="W45" s="168">
        <f t="shared" si="27"/>
        <v>478.79999999999995</v>
      </c>
      <c r="X45" s="105">
        <f t="shared" si="28"/>
        <v>438.90000000000003</v>
      </c>
      <c r="Y45" s="115">
        <f t="shared" si="29"/>
        <v>399</v>
      </c>
    </row>
    <row r="46" spans="1:25" x14ac:dyDescent="0.25">
      <c r="A46" s="267" t="s">
        <v>136</v>
      </c>
      <c r="B46" s="175">
        <v>9</v>
      </c>
      <c r="C46" s="233">
        <v>910</v>
      </c>
      <c r="D46" s="234">
        <f t="shared" si="30"/>
        <v>682.5</v>
      </c>
      <c r="E46" s="235">
        <f t="shared" si="31"/>
        <v>591.5</v>
      </c>
      <c r="F46" s="235">
        <f>C46*0.6</f>
        <v>546</v>
      </c>
      <c r="G46" s="236">
        <f t="shared" si="33"/>
        <v>500.50000000000006</v>
      </c>
      <c r="H46" s="174">
        <v>2</v>
      </c>
      <c r="I46" s="119">
        <v>176</v>
      </c>
      <c r="J46" s="103">
        <f t="shared" si="18"/>
        <v>132</v>
      </c>
      <c r="K46" s="168">
        <f t="shared" si="19"/>
        <v>114.4</v>
      </c>
      <c r="L46" s="105">
        <f t="shared" si="20"/>
        <v>105.6</v>
      </c>
      <c r="M46" s="105">
        <f t="shared" si="21"/>
        <v>96.800000000000011</v>
      </c>
      <c r="N46" s="174"/>
      <c r="O46" s="119"/>
      <c r="P46" s="103"/>
      <c r="Q46" s="168"/>
      <c r="R46" s="105"/>
      <c r="S46" s="115"/>
      <c r="T46" s="174"/>
      <c r="U46" s="119"/>
      <c r="V46" s="103"/>
      <c r="W46" s="168"/>
      <c r="X46" s="105"/>
      <c r="Y46" s="115"/>
    </row>
    <row r="47" spans="1:25" x14ac:dyDescent="0.25">
      <c r="A47" s="267" t="s">
        <v>33</v>
      </c>
      <c r="B47" s="175">
        <v>121</v>
      </c>
      <c r="C47" s="233">
        <v>12048</v>
      </c>
      <c r="D47" s="234">
        <f t="shared" si="30"/>
        <v>9036</v>
      </c>
      <c r="E47" s="235">
        <f t="shared" si="31"/>
        <v>7831.2</v>
      </c>
      <c r="F47" s="235">
        <f t="shared" ref="F47:F52" si="34">C47*0.6</f>
        <v>7228.8</v>
      </c>
      <c r="G47" s="236">
        <f t="shared" si="33"/>
        <v>6626.4000000000005</v>
      </c>
      <c r="H47" s="174">
        <v>122</v>
      </c>
      <c r="I47" s="119">
        <v>12041</v>
      </c>
      <c r="J47" s="103">
        <f t="shared" si="18"/>
        <v>9030.75</v>
      </c>
      <c r="K47" s="168">
        <f t="shared" si="19"/>
        <v>7826.6500000000005</v>
      </c>
      <c r="L47" s="105">
        <f t="shared" si="20"/>
        <v>7224.5999999999995</v>
      </c>
      <c r="M47" s="105">
        <f t="shared" si="21"/>
        <v>6622.55</v>
      </c>
      <c r="N47" s="174">
        <v>72</v>
      </c>
      <c r="O47" s="119">
        <v>7167</v>
      </c>
      <c r="P47" s="103">
        <f t="shared" si="22"/>
        <v>5016.8999999999996</v>
      </c>
      <c r="Q47" s="168">
        <f t="shared" si="23"/>
        <v>4300.2</v>
      </c>
      <c r="R47" s="105">
        <f t="shared" si="24"/>
        <v>3941.8500000000004</v>
      </c>
      <c r="S47" s="115">
        <f t="shared" si="25"/>
        <v>3583.5</v>
      </c>
      <c r="T47" s="174">
        <v>257</v>
      </c>
      <c r="U47" s="119">
        <v>33351</v>
      </c>
      <c r="V47" s="103">
        <f t="shared" si="26"/>
        <v>23345.699999999997</v>
      </c>
      <c r="W47" s="168">
        <f t="shared" si="27"/>
        <v>20010.599999999999</v>
      </c>
      <c r="X47" s="105">
        <f t="shared" si="28"/>
        <v>18343.050000000003</v>
      </c>
      <c r="Y47" s="115">
        <f t="shared" si="29"/>
        <v>16675.5</v>
      </c>
    </row>
    <row r="48" spans="1:25" x14ac:dyDescent="0.25">
      <c r="A48" s="267" t="s">
        <v>35</v>
      </c>
      <c r="B48" s="175">
        <v>4</v>
      </c>
      <c r="C48" s="233">
        <v>488</v>
      </c>
      <c r="D48" s="234">
        <f t="shared" si="30"/>
        <v>366</v>
      </c>
      <c r="E48" s="235">
        <f t="shared" si="31"/>
        <v>317.2</v>
      </c>
      <c r="F48" s="235">
        <f t="shared" si="34"/>
        <v>292.8</v>
      </c>
      <c r="G48" s="236">
        <f t="shared" si="33"/>
        <v>268.40000000000003</v>
      </c>
      <c r="H48" s="174">
        <v>14</v>
      </c>
      <c r="I48" s="119">
        <v>1457</v>
      </c>
      <c r="J48" s="103">
        <f t="shared" si="18"/>
        <v>1092.75</v>
      </c>
      <c r="K48" s="168">
        <f t="shared" si="19"/>
        <v>947.05000000000007</v>
      </c>
      <c r="L48" s="105">
        <f t="shared" si="20"/>
        <v>874.19999999999993</v>
      </c>
      <c r="M48" s="105">
        <f t="shared" si="21"/>
        <v>801.35</v>
      </c>
      <c r="N48" s="174">
        <v>12</v>
      </c>
      <c r="O48" s="119">
        <v>1468</v>
      </c>
      <c r="P48" s="103">
        <f t="shared" si="22"/>
        <v>1027.5999999999999</v>
      </c>
      <c r="Q48" s="168">
        <f t="shared" si="23"/>
        <v>880.8</v>
      </c>
      <c r="R48" s="105">
        <f t="shared" si="24"/>
        <v>807.40000000000009</v>
      </c>
      <c r="S48" s="115">
        <f t="shared" si="25"/>
        <v>734</v>
      </c>
      <c r="T48" s="174">
        <v>26</v>
      </c>
      <c r="U48" s="119">
        <v>2423</v>
      </c>
      <c r="V48" s="103">
        <f t="shared" si="26"/>
        <v>1696.1</v>
      </c>
      <c r="W48" s="168">
        <f t="shared" si="27"/>
        <v>1453.8</v>
      </c>
      <c r="X48" s="105">
        <f t="shared" si="28"/>
        <v>1332.65</v>
      </c>
      <c r="Y48" s="115">
        <f t="shared" si="29"/>
        <v>1211.5</v>
      </c>
    </row>
    <row r="49" spans="1:25" x14ac:dyDescent="0.25">
      <c r="A49" s="267" t="s">
        <v>37</v>
      </c>
      <c r="B49" s="175">
        <v>12</v>
      </c>
      <c r="C49" s="233">
        <v>842</v>
      </c>
      <c r="D49" s="234">
        <f t="shared" si="30"/>
        <v>631.5</v>
      </c>
      <c r="E49" s="235">
        <f t="shared" si="31"/>
        <v>547.30000000000007</v>
      </c>
      <c r="F49" s="235">
        <f t="shared" si="34"/>
        <v>505.2</v>
      </c>
      <c r="G49" s="236">
        <f t="shared" si="33"/>
        <v>463.1</v>
      </c>
      <c r="H49" s="174">
        <v>19</v>
      </c>
      <c r="I49" s="119">
        <v>1251</v>
      </c>
      <c r="J49" s="103">
        <f t="shared" si="18"/>
        <v>938.25</v>
      </c>
      <c r="K49" s="168">
        <f t="shared" si="19"/>
        <v>813.15</v>
      </c>
      <c r="L49" s="105">
        <f t="shared" si="20"/>
        <v>750.6</v>
      </c>
      <c r="M49" s="105">
        <f t="shared" si="21"/>
        <v>688.05000000000007</v>
      </c>
      <c r="N49" s="174">
        <v>12</v>
      </c>
      <c r="O49" s="119">
        <v>801</v>
      </c>
      <c r="P49" s="103">
        <f t="shared" si="22"/>
        <v>560.69999999999993</v>
      </c>
      <c r="Q49" s="168">
        <f t="shared" si="23"/>
        <v>480.59999999999997</v>
      </c>
      <c r="R49" s="105">
        <f t="shared" si="24"/>
        <v>440.55</v>
      </c>
      <c r="S49" s="115">
        <f t="shared" si="25"/>
        <v>400.5</v>
      </c>
      <c r="T49" s="174">
        <v>20</v>
      </c>
      <c r="U49" s="119">
        <v>1661</v>
      </c>
      <c r="V49" s="103">
        <f t="shared" si="26"/>
        <v>1162.6999999999998</v>
      </c>
      <c r="W49" s="168">
        <f t="shared" si="27"/>
        <v>996.59999999999991</v>
      </c>
      <c r="X49" s="105">
        <f t="shared" si="28"/>
        <v>913.55000000000007</v>
      </c>
      <c r="Y49" s="115">
        <f t="shared" si="29"/>
        <v>830.5</v>
      </c>
    </row>
    <row r="50" spans="1:25" x14ac:dyDescent="0.25">
      <c r="A50" s="267" t="s">
        <v>39</v>
      </c>
      <c r="B50" s="175">
        <v>35</v>
      </c>
      <c r="C50" s="233">
        <v>3591</v>
      </c>
      <c r="D50" s="234">
        <f t="shared" si="30"/>
        <v>2693.25</v>
      </c>
      <c r="E50" s="235">
        <f t="shared" si="31"/>
        <v>2334.15</v>
      </c>
      <c r="F50" s="235">
        <f t="shared" si="34"/>
        <v>2154.6</v>
      </c>
      <c r="G50" s="236">
        <f t="shared" si="33"/>
        <v>1975.0500000000002</v>
      </c>
      <c r="H50" s="174">
        <v>103</v>
      </c>
      <c r="I50" s="119">
        <v>10170</v>
      </c>
      <c r="J50" s="103">
        <f t="shared" si="18"/>
        <v>7627.5</v>
      </c>
      <c r="K50" s="168">
        <f t="shared" si="19"/>
        <v>6610.5</v>
      </c>
      <c r="L50" s="105">
        <f t="shared" si="20"/>
        <v>6102</v>
      </c>
      <c r="M50" s="105">
        <f t="shared" si="21"/>
        <v>5593.5</v>
      </c>
      <c r="N50" s="174">
        <v>28</v>
      </c>
      <c r="O50" s="119">
        <v>3112</v>
      </c>
      <c r="P50" s="103">
        <f t="shared" si="22"/>
        <v>2178.3999999999996</v>
      </c>
      <c r="Q50" s="168">
        <f t="shared" si="23"/>
        <v>1867.1999999999998</v>
      </c>
      <c r="R50" s="105">
        <f t="shared" si="24"/>
        <v>1711.6000000000001</v>
      </c>
      <c r="S50" s="115">
        <f t="shared" si="25"/>
        <v>1556</v>
      </c>
      <c r="T50" s="174">
        <v>17</v>
      </c>
      <c r="U50" s="119">
        <v>1886</v>
      </c>
      <c r="V50" s="103">
        <f t="shared" si="26"/>
        <v>1320.1999999999998</v>
      </c>
      <c r="W50" s="168">
        <f t="shared" si="27"/>
        <v>1131.5999999999999</v>
      </c>
      <c r="X50" s="105">
        <f t="shared" si="28"/>
        <v>1037.3000000000002</v>
      </c>
      <c r="Y50" s="115">
        <f t="shared" si="29"/>
        <v>943</v>
      </c>
    </row>
    <row r="51" spans="1:25" x14ac:dyDescent="0.25">
      <c r="A51" s="267" t="s">
        <v>41</v>
      </c>
      <c r="B51" s="175">
        <v>238</v>
      </c>
      <c r="C51" s="233">
        <v>22898</v>
      </c>
      <c r="D51" s="234">
        <f t="shared" si="30"/>
        <v>17173.5</v>
      </c>
      <c r="E51" s="235">
        <f t="shared" si="31"/>
        <v>14883.7</v>
      </c>
      <c r="F51" s="235">
        <f t="shared" si="34"/>
        <v>13738.8</v>
      </c>
      <c r="G51" s="236">
        <f t="shared" si="33"/>
        <v>12593.900000000001</v>
      </c>
      <c r="H51" s="174">
        <v>356</v>
      </c>
      <c r="I51" s="119">
        <v>34370</v>
      </c>
      <c r="J51" s="103">
        <f t="shared" si="18"/>
        <v>25777.5</v>
      </c>
      <c r="K51" s="168">
        <f t="shared" si="19"/>
        <v>22340.5</v>
      </c>
      <c r="L51" s="105">
        <f t="shared" si="20"/>
        <v>20622</v>
      </c>
      <c r="M51" s="105">
        <f t="shared" si="21"/>
        <v>18903.5</v>
      </c>
      <c r="N51" s="174">
        <v>684</v>
      </c>
      <c r="O51" s="119">
        <v>63220</v>
      </c>
      <c r="P51" s="103">
        <f t="shared" si="22"/>
        <v>44254</v>
      </c>
      <c r="Q51" s="168">
        <f t="shared" si="23"/>
        <v>37932</v>
      </c>
      <c r="R51" s="105">
        <f t="shared" si="24"/>
        <v>34771</v>
      </c>
      <c r="S51" s="115">
        <f t="shared" si="25"/>
        <v>31610</v>
      </c>
      <c r="T51" s="174">
        <v>744</v>
      </c>
      <c r="U51" s="119">
        <v>75411</v>
      </c>
      <c r="V51" s="103">
        <f t="shared" si="26"/>
        <v>52787.7</v>
      </c>
      <c r="W51" s="168">
        <f t="shared" si="27"/>
        <v>45246.6</v>
      </c>
      <c r="X51" s="105">
        <f t="shared" si="28"/>
        <v>41476.050000000003</v>
      </c>
      <c r="Y51" s="115">
        <f t="shared" si="29"/>
        <v>37705.5</v>
      </c>
    </row>
    <row r="52" spans="1:25" x14ac:dyDescent="0.25">
      <c r="A52" s="267" t="s">
        <v>43</v>
      </c>
      <c r="B52" s="175">
        <v>4</v>
      </c>
      <c r="C52" s="176">
        <v>507</v>
      </c>
      <c r="D52" s="234">
        <f t="shared" si="30"/>
        <v>380.25</v>
      </c>
      <c r="E52" s="235">
        <f t="shared" si="31"/>
        <v>329.55</v>
      </c>
      <c r="F52" s="235">
        <f t="shared" si="34"/>
        <v>304.2</v>
      </c>
      <c r="G52" s="236">
        <f t="shared" si="33"/>
        <v>278.85000000000002</v>
      </c>
      <c r="H52" s="177">
        <v>4</v>
      </c>
      <c r="I52" s="119">
        <v>507</v>
      </c>
      <c r="J52" s="103">
        <f t="shared" si="18"/>
        <v>380.25</v>
      </c>
      <c r="K52" s="168">
        <f t="shared" si="19"/>
        <v>329.55</v>
      </c>
      <c r="L52" s="105">
        <f t="shared" si="20"/>
        <v>304.2</v>
      </c>
      <c r="M52" s="105">
        <f t="shared" si="21"/>
        <v>278.85000000000002</v>
      </c>
      <c r="N52" s="174"/>
      <c r="O52" s="119"/>
      <c r="P52" s="103">
        <f t="shared" si="22"/>
        <v>0</v>
      </c>
      <c r="Q52" s="168">
        <f t="shared" si="23"/>
        <v>0</v>
      </c>
      <c r="R52" s="105">
        <f t="shared" si="24"/>
        <v>0</v>
      </c>
      <c r="S52" s="115">
        <f t="shared" si="25"/>
        <v>0</v>
      </c>
      <c r="T52" s="174">
        <v>12</v>
      </c>
      <c r="U52" s="119">
        <v>549</v>
      </c>
      <c r="V52" s="103">
        <f t="shared" si="26"/>
        <v>384.29999999999995</v>
      </c>
      <c r="W52" s="168">
        <f t="shared" si="27"/>
        <v>329.4</v>
      </c>
      <c r="X52" s="105">
        <f t="shared" si="28"/>
        <v>301.95000000000005</v>
      </c>
      <c r="Y52" s="115">
        <f t="shared" si="29"/>
        <v>274.5</v>
      </c>
    </row>
    <row r="53" spans="1:25" x14ac:dyDescent="0.25">
      <c r="A53" s="267" t="s">
        <v>45</v>
      </c>
      <c r="B53" s="175">
        <v>205</v>
      </c>
      <c r="C53" s="233">
        <v>25344</v>
      </c>
      <c r="D53" s="234">
        <f t="shared" si="30"/>
        <v>19008</v>
      </c>
      <c r="E53" s="235">
        <f t="shared" si="31"/>
        <v>16473.600000000002</v>
      </c>
      <c r="F53" s="235">
        <f t="shared" si="32"/>
        <v>15206.4</v>
      </c>
      <c r="G53" s="236">
        <f t="shared" si="33"/>
        <v>13939.2</v>
      </c>
      <c r="H53" s="174">
        <v>120</v>
      </c>
      <c r="I53" s="119">
        <v>16122</v>
      </c>
      <c r="J53" s="103">
        <f t="shared" si="18"/>
        <v>12091.5</v>
      </c>
      <c r="K53" s="168">
        <f t="shared" si="19"/>
        <v>10479.300000000001</v>
      </c>
      <c r="L53" s="105">
        <f t="shared" si="20"/>
        <v>9673.1999999999989</v>
      </c>
      <c r="M53" s="105">
        <f t="shared" si="21"/>
        <v>8867.1</v>
      </c>
      <c r="N53" s="174">
        <v>139</v>
      </c>
      <c r="O53" s="119">
        <v>18798</v>
      </c>
      <c r="P53" s="103">
        <f t="shared" si="22"/>
        <v>13158.599999999999</v>
      </c>
      <c r="Q53" s="168">
        <f t="shared" si="23"/>
        <v>11278.8</v>
      </c>
      <c r="R53" s="105">
        <f t="shared" si="24"/>
        <v>10338.900000000001</v>
      </c>
      <c r="S53" s="115">
        <f t="shared" si="25"/>
        <v>9399</v>
      </c>
      <c r="T53" s="174">
        <v>196</v>
      </c>
      <c r="U53" s="119">
        <v>23664</v>
      </c>
      <c r="V53" s="103">
        <f t="shared" si="26"/>
        <v>16564.8</v>
      </c>
      <c r="W53" s="168">
        <f t="shared" si="27"/>
        <v>14198.4</v>
      </c>
      <c r="X53" s="105">
        <f t="shared" si="28"/>
        <v>13015.2</v>
      </c>
      <c r="Y53" s="115">
        <f t="shared" si="29"/>
        <v>11832</v>
      </c>
    </row>
    <row r="54" spans="1:25" x14ac:dyDescent="0.25">
      <c r="A54" s="267" t="s">
        <v>47</v>
      </c>
      <c r="B54" s="179">
        <v>69</v>
      </c>
      <c r="C54" s="233">
        <v>7534</v>
      </c>
      <c r="D54" s="234">
        <f t="shared" si="30"/>
        <v>5650.5</v>
      </c>
      <c r="E54" s="235">
        <f t="shared" si="31"/>
        <v>4897.1000000000004</v>
      </c>
      <c r="F54" s="235">
        <f t="shared" si="32"/>
        <v>4520.3999999999996</v>
      </c>
      <c r="G54" s="236">
        <f t="shared" si="33"/>
        <v>4143.7000000000007</v>
      </c>
      <c r="H54" s="181">
        <v>66</v>
      </c>
      <c r="I54" s="119">
        <v>8280</v>
      </c>
      <c r="J54" s="103">
        <f t="shared" si="18"/>
        <v>6210</v>
      </c>
      <c r="K54" s="168">
        <f t="shared" si="19"/>
        <v>5382</v>
      </c>
      <c r="L54" s="105">
        <f t="shared" si="20"/>
        <v>4968</v>
      </c>
      <c r="M54" s="105">
        <f t="shared" si="21"/>
        <v>4554</v>
      </c>
      <c r="N54" s="181">
        <v>58</v>
      </c>
      <c r="O54" s="119">
        <v>7903</v>
      </c>
      <c r="P54" s="103">
        <f t="shared" si="22"/>
        <v>5532.0999999999995</v>
      </c>
      <c r="Q54" s="168">
        <f t="shared" si="23"/>
        <v>4741.8</v>
      </c>
      <c r="R54" s="105">
        <f t="shared" si="24"/>
        <v>4346.6500000000005</v>
      </c>
      <c r="S54" s="115">
        <f t="shared" si="25"/>
        <v>3951.5</v>
      </c>
      <c r="T54" s="181">
        <v>65</v>
      </c>
      <c r="U54" s="119">
        <v>7898</v>
      </c>
      <c r="V54" s="103">
        <f t="shared" si="26"/>
        <v>5528.5999999999995</v>
      </c>
      <c r="W54" s="168">
        <f t="shared" si="27"/>
        <v>4738.8</v>
      </c>
      <c r="X54" s="105">
        <f t="shared" si="28"/>
        <v>4343.9000000000005</v>
      </c>
      <c r="Y54" s="115">
        <f t="shared" si="29"/>
        <v>3949</v>
      </c>
    </row>
    <row r="55" spans="1:25" x14ac:dyDescent="0.25">
      <c r="A55" s="267" t="s">
        <v>49</v>
      </c>
      <c r="B55" s="175">
        <v>197</v>
      </c>
      <c r="C55" s="233">
        <v>21197</v>
      </c>
      <c r="D55" s="234">
        <f t="shared" si="30"/>
        <v>15897.75</v>
      </c>
      <c r="E55" s="235">
        <f t="shared" si="31"/>
        <v>13778.050000000001</v>
      </c>
      <c r="F55" s="235">
        <f t="shared" si="32"/>
        <v>12718.199999999999</v>
      </c>
      <c r="G55" s="236">
        <f t="shared" si="33"/>
        <v>11658.35</v>
      </c>
      <c r="H55" s="174">
        <v>259</v>
      </c>
      <c r="I55" s="119">
        <v>27162</v>
      </c>
      <c r="J55" s="103">
        <f t="shared" si="18"/>
        <v>20371.5</v>
      </c>
      <c r="K55" s="168">
        <f t="shared" si="19"/>
        <v>17655.3</v>
      </c>
      <c r="L55" s="105">
        <f t="shared" si="20"/>
        <v>16297.199999999999</v>
      </c>
      <c r="M55" s="105">
        <f t="shared" si="21"/>
        <v>14939.1</v>
      </c>
      <c r="N55" s="174">
        <v>255</v>
      </c>
      <c r="O55" s="119">
        <v>25713</v>
      </c>
      <c r="P55" s="103">
        <f t="shared" si="22"/>
        <v>17999.099999999999</v>
      </c>
      <c r="Q55" s="168">
        <f t="shared" si="23"/>
        <v>15427.8</v>
      </c>
      <c r="R55" s="105">
        <f t="shared" si="24"/>
        <v>14142.150000000001</v>
      </c>
      <c r="S55" s="115">
        <f t="shared" si="25"/>
        <v>12856.5</v>
      </c>
      <c r="T55" s="174">
        <v>429</v>
      </c>
      <c r="U55" s="119">
        <v>43372</v>
      </c>
      <c r="V55" s="103">
        <f t="shared" si="26"/>
        <v>30360.399999999998</v>
      </c>
      <c r="W55" s="168">
        <f t="shared" si="27"/>
        <v>26023.200000000001</v>
      </c>
      <c r="X55" s="105">
        <f t="shared" si="28"/>
        <v>23854.600000000002</v>
      </c>
      <c r="Y55" s="115">
        <f t="shared" si="29"/>
        <v>21686</v>
      </c>
    </row>
    <row r="56" spans="1:25" x14ac:dyDescent="0.25">
      <c r="A56" s="267" t="s">
        <v>50</v>
      </c>
      <c r="B56" s="175">
        <v>20</v>
      </c>
      <c r="C56" s="233">
        <v>2132</v>
      </c>
      <c r="D56" s="234">
        <f t="shared" si="30"/>
        <v>1599</v>
      </c>
      <c r="E56" s="235">
        <f t="shared" si="31"/>
        <v>1385.8</v>
      </c>
      <c r="F56" s="235">
        <f t="shared" si="32"/>
        <v>1279.2</v>
      </c>
      <c r="G56" s="236">
        <f t="shared" si="33"/>
        <v>1172.6000000000001</v>
      </c>
      <c r="H56" s="174">
        <v>7</v>
      </c>
      <c r="I56" s="119">
        <v>1066</v>
      </c>
      <c r="J56" s="103">
        <f t="shared" si="18"/>
        <v>799.5</v>
      </c>
      <c r="K56" s="168">
        <f t="shared" si="19"/>
        <v>692.9</v>
      </c>
      <c r="L56" s="105">
        <f t="shared" si="20"/>
        <v>639.6</v>
      </c>
      <c r="M56" s="105">
        <f t="shared" si="21"/>
        <v>586.30000000000007</v>
      </c>
      <c r="N56" s="174">
        <v>4</v>
      </c>
      <c r="O56" s="119">
        <v>513</v>
      </c>
      <c r="P56" s="103">
        <f t="shared" si="22"/>
        <v>359.09999999999997</v>
      </c>
      <c r="Q56" s="168">
        <f t="shared" si="23"/>
        <v>307.8</v>
      </c>
      <c r="R56" s="105">
        <f t="shared" si="24"/>
        <v>282.15000000000003</v>
      </c>
      <c r="S56" s="115">
        <f t="shared" si="25"/>
        <v>256.5</v>
      </c>
      <c r="T56" s="174">
        <v>19</v>
      </c>
      <c r="U56" s="119">
        <v>2429</v>
      </c>
      <c r="V56" s="103">
        <f t="shared" si="26"/>
        <v>1700.3</v>
      </c>
      <c r="W56" s="168">
        <f t="shared" si="27"/>
        <v>1457.3999999999999</v>
      </c>
      <c r="X56" s="105">
        <f t="shared" si="28"/>
        <v>1335.95</v>
      </c>
      <c r="Y56" s="115">
        <f t="shared" si="29"/>
        <v>1214.5</v>
      </c>
    </row>
    <row r="57" spans="1:25" x14ac:dyDescent="0.25">
      <c r="A57" s="267" t="s">
        <v>52</v>
      </c>
      <c r="B57" s="175">
        <v>73</v>
      </c>
      <c r="C57" s="233">
        <v>7532</v>
      </c>
      <c r="D57" s="234">
        <f t="shared" si="30"/>
        <v>5649</v>
      </c>
      <c r="E57" s="235">
        <f t="shared" si="31"/>
        <v>4895.8</v>
      </c>
      <c r="F57" s="235">
        <f t="shared" si="32"/>
        <v>4519.2</v>
      </c>
      <c r="G57" s="236">
        <f t="shared" si="33"/>
        <v>4142.6000000000004</v>
      </c>
      <c r="H57" s="174">
        <v>61</v>
      </c>
      <c r="I57" s="119">
        <v>5617</v>
      </c>
      <c r="J57" s="103">
        <f t="shared" si="18"/>
        <v>4212.75</v>
      </c>
      <c r="K57" s="168">
        <f t="shared" si="19"/>
        <v>3651.05</v>
      </c>
      <c r="L57" s="105">
        <f t="shared" si="20"/>
        <v>3370.2</v>
      </c>
      <c r="M57" s="105">
        <f t="shared" si="21"/>
        <v>3089.3500000000004</v>
      </c>
      <c r="N57" s="174">
        <v>97</v>
      </c>
      <c r="O57" s="119">
        <v>8750</v>
      </c>
      <c r="P57" s="103">
        <f t="shared" si="22"/>
        <v>6125</v>
      </c>
      <c r="Q57" s="168">
        <f t="shared" si="23"/>
        <v>5250</v>
      </c>
      <c r="R57" s="105">
        <f t="shared" si="24"/>
        <v>4812.5</v>
      </c>
      <c r="S57" s="115">
        <f t="shared" si="25"/>
        <v>4375</v>
      </c>
      <c r="T57" s="174">
        <v>77</v>
      </c>
      <c r="U57" s="119">
        <v>7389</v>
      </c>
      <c r="V57" s="103">
        <f t="shared" si="26"/>
        <v>5172.2999999999993</v>
      </c>
      <c r="W57" s="168">
        <f t="shared" si="27"/>
        <v>4433.3999999999996</v>
      </c>
      <c r="X57" s="105">
        <f t="shared" si="28"/>
        <v>4063.9500000000003</v>
      </c>
      <c r="Y57" s="115">
        <f t="shared" si="29"/>
        <v>3694.5</v>
      </c>
    </row>
    <row r="58" spans="1:25" x14ac:dyDescent="0.25">
      <c r="A58" s="267" t="s">
        <v>54</v>
      </c>
      <c r="B58" s="175">
        <v>9</v>
      </c>
      <c r="C58" s="233">
        <v>858</v>
      </c>
      <c r="D58" s="234">
        <f t="shared" si="30"/>
        <v>643.5</v>
      </c>
      <c r="E58" s="235">
        <f t="shared" si="31"/>
        <v>557.70000000000005</v>
      </c>
      <c r="F58" s="235">
        <f t="shared" si="32"/>
        <v>514.79999999999995</v>
      </c>
      <c r="G58" s="236">
        <f t="shared" si="33"/>
        <v>471.90000000000003</v>
      </c>
      <c r="H58" s="174">
        <v>8</v>
      </c>
      <c r="I58" s="119">
        <v>766</v>
      </c>
      <c r="J58" s="103">
        <f t="shared" si="18"/>
        <v>574.5</v>
      </c>
      <c r="K58" s="168">
        <f t="shared" si="19"/>
        <v>497.90000000000003</v>
      </c>
      <c r="L58" s="105">
        <f t="shared" si="20"/>
        <v>459.59999999999997</v>
      </c>
      <c r="M58" s="105">
        <f t="shared" si="21"/>
        <v>421.3</v>
      </c>
      <c r="N58" s="174">
        <v>9</v>
      </c>
      <c r="O58" s="119">
        <v>828</v>
      </c>
      <c r="P58" s="103">
        <f t="shared" si="22"/>
        <v>579.59999999999991</v>
      </c>
      <c r="Q58" s="168">
        <f t="shared" si="23"/>
        <v>496.79999999999995</v>
      </c>
      <c r="R58" s="105">
        <f t="shared" si="24"/>
        <v>455.40000000000003</v>
      </c>
      <c r="S58" s="115">
        <f t="shared" si="25"/>
        <v>414</v>
      </c>
      <c r="T58" s="174">
        <v>19</v>
      </c>
      <c r="U58" s="119">
        <v>1336</v>
      </c>
      <c r="V58" s="103">
        <f t="shared" si="26"/>
        <v>935.19999999999993</v>
      </c>
      <c r="W58" s="168">
        <f t="shared" si="27"/>
        <v>801.6</v>
      </c>
      <c r="X58" s="105">
        <f t="shared" si="28"/>
        <v>734.80000000000007</v>
      </c>
      <c r="Y58" s="115">
        <f t="shared" si="29"/>
        <v>668</v>
      </c>
    </row>
    <row r="59" spans="1:25" x14ac:dyDescent="0.25">
      <c r="A59" s="267" t="s">
        <v>55</v>
      </c>
      <c r="B59" s="175">
        <v>2</v>
      </c>
      <c r="C59" s="233">
        <v>130</v>
      </c>
      <c r="D59" s="234">
        <f t="shared" si="30"/>
        <v>97.5</v>
      </c>
      <c r="E59" s="235">
        <f t="shared" si="31"/>
        <v>84.5</v>
      </c>
      <c r="F59" s="235">
        <f t="shared" si="32"/>
        <v>78</v>
      </c>
      <c r="G59" s="236">
        <f t="shared" si="33"/>
        <v>71.5</v>
      </c>
      <c r="H59" s="174">
        <v>3</v>
      </c>
      <c r="I59" s="119">
        <v>184</v>
      </c>
      <c r="J59" s="103">
        <f t="shared" si="18"/>
        <v>138</v>
      </c>
      <c r="K59" s="168">
        <f t="shared" si="19"/>
        <v>119.60000000000001</v>
      </c>
      <c r="L59" s="105">
        <f t="shared" si="20"/>
        <v>110.39999999999999</v>
      </c>
      <c r="M59" s="105">
        <f t="shared" si="21"/>
        <v>101.2</v>
      </c>
      <c r="N59" s="174">
        <v>2</v>
      </c>
      <c r="O59" s="119">
        <v>225</v>
      </c>
      <c r="P59" s="103">
        <f t="shared" si="22"/>
        <v>157.5</v>
      </c>
      <c r="Q59" s="168">
        <f t="shared" si="23"/>
        <v>135</v>
      </c>
      <c r="R59" s="105">
        <f t="shared" si="24"/>
        <v>123.75000000000001</v>
      </c>
      <c r="S59" s="115">
        <f t="shared" si="25"/>
        <v>112.5</v>
      </c>
      <c r="T59" s="174">
        <v>4</v>
      </c>
      <c r="U59" s="119">
        <v>343</v>
      </c>
      <c r="V59" s="103">
        <f t="shared" si="26"/>
        <v>240.1</v>
      </c>
      <c r="W59" s="168">
        <f t="shared" si="27"/>
        <v>205.79999999999998</v>
      </c>
      <c r="X59" s="105">
        <f t="shared" si="28"/>
        <v>188.65</v>
      </c>
      <c r="Y59" s="115">
        <f t="shared" si="29"/>
        <v>171.5</v>
      </c>
    </row>
    <row r="60" spans="1:25" x14ac:dyDescent="0.25">
      <c r="A60" s="267" t="s">
        <v>56</v>
      </c>
      <c r="B60" s="175">
        <v>204</v>
      </c>
      <c r="C60" s="233">
        <v>17943</v>
      </c>
      <c r="D60" s="234">
        <f t="shared" si="30"/>
        <v>13457.25</v>
      </c>
      <c r="E60" s="235">
        <f t="shared" si="31"/>
        <v>11662.95</v>
      </c>
      <c r="F60" s="235">
        <f t="shared" si="32"/>
        <v>10765.8</v>
      </c>
      <c r="G60" s="236">
        <f t="shared" si="33"/>
        <v>9868.6500000000015</v>
      </c>
      <c r="H60" s="174">
        <v>275</v>
      </c>
      <c r="I60" s="119">
        <v>24198</v>
      </c>
      <c r="J60" s="103">
        <f t="shared" si="18"/>
        <v>18148.5</v>
      </c>
      <c r="K60" s="168">
        <f t="shared" si="19"/>
        <v>15728.7</v>
      </c>
      <c r="L60" s="105">
        <f t="shared" si="20"/>
        <v>14518.8</v>
      </c>
      <c r="M60" s="105">
        <f t="shared" si="21"/>
        <v>13308.900000000001</v>
      </c>
      <c r="N60" s="174">
        <v>223</v>
      </c>
      <c r="O60" s="119">
        <v>21349</v>
      </c>
      <c r="P60" s="103">
        <f t="shared" si="22"/>
        <v>14944.3</v>
      </c>
      <c r="Q60" s="168">
        <f t="shared" si="23"/>
        <v>12809.4</v>
      </c>
      <c r="R60" s="105">
        <f t="shared" si="24"/>
        <v>11741.95</v>
      </c>
      <c r="S60" s="115">
        <f t="shared" si="25"/>
        <v>10674.5</v>
      </c>
      <c r="T60" s="174">
        <v>332</v>
      </c>
      <c r="U60" s="119">
        <v>29404</v>
      </c>
      <c r="V60" s="103">
        <f t="shared" si="26"/>
        <v>20582.8</v>
      </c>
      <c r="W60" s="168">
        <f t="shared" si="27"/>
        <v>17642.399999999998</v>
      </c>
      <c r="X60" s="105">
        <f t="shared" si="28"/>
        <v>16172.2</v>
      </c>
      <c r="Y60" s="115">
        <f t="shared" si="29"/>
        <v>14702</v>
      </c>
    </row>
    <row r="61" spans="1:25" x14ac:dyDescent="0.25">
      <c r="A61" s="267" t="s">
        <v>57</v>
      </c>
      <c r="B61" s="175">
        <v>54</v>
      </c>
      <c r="C61" s="233">
        <v>5493</v>
      </c>
      <c r="D61" s="234">
        <f t="shared" si="30"/>
        <v>4119.75</v>
      </c>
      <c r="E61" s="235">
        <f t="shared" si="31"/>
        <v>3570.4500000000003</v>
      </c>
      <c r="F61" s="235">
        <f t="shared" si="32"/>
        <v>3295.7999999999997</v>
      </c>
      <c r="G61" s="236">
        <f t="shared" si="33"/>
        <v>3021.15</v>
      </c>
      <c r="H61" s="174">
        <v>34</v>
      </c>
      <c r="I61" s="119">
        <v>3945</v>
      </c>
      <c r="J61" s="103">
        <f t="shared" si="18"/>
        <v>2958.75</v>
      </c>
      <c r="K61" s="168">
        <f t="shared" si="19"/>
        <v>2564.25</v>
      </c>
      <c r="L61" s="105">
        <f t="shared" si="20"/>
        <v>2367</v>
      </c>
      <c r="M61" s="105">
        <f t="shared" si="21"/>
        <v>2169.75</v>
      </c>
      <c r="N61" s="174">
        <v>18</v>
      </c>
      <c r="O61" s="119">
        <v>2123</v>
      </c>
      <c r="P61" s="103">
        <f t="shared" si="22"/>
        <v>1486.1</v>
      </c>
      <c r="Q61" s="168">
        <f t="shared" si="23"/>
        <v>1273.8</v>
      </c>
      <c r="R61" s="105">
        <f t="shared" si="24"/>
        <v>1167.6500000000001</v>
      </c>
      <c r="S61" s="115">
        <f t="shared" si="25"/>
        <v>1061.5</v>
      </c>
      <c r="T61" s="174">
        <v>58</v>
      </c>
      <c r="U61" s="119">
        <v>7146</v>
      </c>
      <c r="V61" s="103">
        <f t="shared" si="26"/>
        <v>5002.2</v>
      </c>
      <c r="W61" s="168">
        <f t="shared" si="27"/>
        <v>4287.5999999999995</v>
      </c>
      <c r="X61" s="105">
        <f t="shared" si="28"/>
        <v>3930.3</v>
      </c>
      <c r="Y61" s="115">
        <f t="shared" si="29"/>
        <v>3573</v>
      </c>
    </row>
    <row r="62" spans="1:25" x14ac:dyDescent="0.25">
      <c r="A62" s="267" t="s">
        <v>58</v>
      </c>
      <c r="B62" s="175">
        <v>174</v>
      </c>
      <c r="C62" s="233">
        <v>18463</v>
      </c>
      <c r="D62" s="234">
        <f t="shared" si="30"/>
        <v>13847.25</v>
      </c>
      <c r="E62" s="235">
        <f t="shared" si="31"/>
        <v>12000.95</v>
      </c>
      <c r="F62" s="235">
        <f t="shared" si="32"/>
        <v>11077.8</v>
      </c>
      <c r="G62" s="236">
        <f t="shared" si="33"/>
        <v>10154.650000000001</v>
      </c>
      <c r="H62" s="174">
        <v>225</v>
      </c>
      <c r="I62" s="119">
        <v>21870</v>
      </c>
      <c r="J62" s="103">
        <f t="shared" si="18"/>
        <v>16402.5</v>
      </c>
      <c r="K62" s="168">
        <f t="shared" si="19"/>
        <v>14215.5</v>
      </c>
      <c r="L62" s="105">
        <f t="shared" si="20"/>
        <v>13122</v>
      </c>
      <c r="M62" s="105">
        <f t="shared" si="21"/>
        <v>12028.500000000002</v>
      </c>
      <c r="N62" s="174">
        <v>188</v>
      </c>
      <c r="O62" s="119">
        <v>19702</v>
      </c>
      <c r="P62" s="103">
        <f t="shared" si="22"/>
        <v>13791.4</v>
      </c>
      <c r="Q62" s="168">
        <f t="shared" si="23"/>
        <v>11821.199999999999</v>
      </c>
      <c r="R62" s="105">
        <f t="shared" si="24"/>
        <v>10836.1</v>
      </c>
      <c r="S62" s="115">
        <f t="shared" si="25"/>
        <v>9851</v>
      </c>
      <c r="T62" s="174">
        <v>305</v>
      </c>
      <c r="U62" s="119">
        <v>31065</v>
      </c>
      <c r="V62" s="103">
        <f t="shared" si="26"/>
        <v>21745.5</v>
      </c>
      <c r="W62" s="168">
        <f t="shared" si="27"/>
        <v>18639</v>
      </c>
      <c r="X62" s="105">
        <f t="shared" si="28"/>
        <v>17085.75</v>
      </c>
      <c r="Y62" s="115">
        <f t="shared" si="29"/>
        <v>15532.5</v>
      </c>
    </row>
    <row r="63" spans="1:25" x14ac:dyDescent="0.25">
      <c r="A63" s="267" t="s">
        <v>59</v>
      </c>
      <c r="B63" s="175">
        <v>41</v>
      </c>
      <c r="C63" s="233">
        <v>3349</v>
      </c>
      <c r="D63" s="234">
        <f t="shared" si="30"/>
        <v>2511.75</v>
      </c>
      <c r="E63" s="235">
        <f t="shared" si="31"/>
        <v>2176.85</v>
      </c>
      <c r="F63" s="235">
        <f t="shared" si="32"/>
        <v>2009.3999999999999</v>
      </c>
      <c r="G63" s="236">
        <f t="shared" si="33"/>
        <v>1841.95</v>
      </c>
      <c r="H63" s="174">
        <v>51</v>
      </c>
      <c r="I63" s="119">
        <v>4110</v>
      </c>
      <c r="J63" s="103">
        <f t="shared" si="18"/>
        <v>3082.5</v>
      </c>
      <c r="K63" s="168">
        <f t="shared" si="19"/>
        <v>2671.5</v>
      </c>
      <c r="L63" s="105">
        <f t="shared" si="20"/>
        <v>2466</v>
      </c>
      <c r="M63" s="105">
        <f t="shared" si="21"/>
        <v>2260.5</v>
      </c>
      <c r="N63" s="174">
        <v>53</v>
      </c>
      <c r="O63" s="119">
        <v>4438</v>
      </c>
      <c r="P63" s="103">
        <f t="shared" si="22"/>
        <v>3106.6</v>
      </c>
      <c r="Q63" s="168">
        <f t="shared" si="23"/>
        <v>2662.7999999999997</v>
      </c>
      <c r="R63" s="105">
        <f t="shared" si="24"/>
        <v>2440.9</v>
      </c>
      <c r="S63" s="115">
        <f t="shared" si="25"/>
        <v>2219</v>
      </c>
      <c r="T63" s="174">
        <v>74</v>
      </c>
      <c r="U63" s="119">
        <v>6748</v>
      </c>
      <c r="V63" s="103">
        <f t="shared" si="26"/>
        <v>4723.5999999999995</v>
      </c>
      <c r="W63" s="168">
        <f t="shared" si="27"/>
        <v>4048.7999999999997</v>
      </c>
      <c r="X63" s="105">
        <f t="shared" si="28"/>
        <v>3711.4</v>
      </c>
      <c r="Y63" s="115">
        <f t="shared" si="29"/>
        <v>3374</v>
      </c>
    </row>
    <row r="64" spans="1:25" x14ac:dyDescent="0.25">
      <c r="A64" s="267" t="s">
        <v>60</v>
      </c>
      <c r="B64" s="179">
        <v>7</v>
      </c>
      <c r="C64" s="233">
        <v>426</v>
      </c>
      <c r="D64" s="234">
        <f t="shared" si="30"/>
        <v>319.5</v>
      </c>
      <c r="E64" s="235">
        <f t="shared" si="31"/>
        <v>276.90000000000003</v>
      </c>
      <c r="F64" s="235">
        <f t="shared" si="32"/>
        <v>255.6</v>
      </c>
      <c r="G64" s="236">
        <f t="shared" si="33"/>
        <v>234.3</v>
      </c>
      <c r="H64" s="181">
        <v>23</v>
      </c>
      <c r="I64" s="119">
        <v>1540</v>
      </c>
      <c r="J64" s="103">
        <f t="shared" si="18"/>
        <v>1155</v>
      </c>
      <c r="K64" s="168">
        <f t="shared" si="19"/>
        <v>1001</v>
      </c>
      <c r="L64" s="105">
        <f t="shared" si="20"/>
        <v>924</v>
      </c>
      <c r="M64" s="105">
        <f t="shared" si="21"/>
        <v>847.00000000000011</v>
      </c>
      <c r="N64" s="181">
        <v>11</v>
      </c>
      <c r="O64" s="119">
        <v>890</v>
      </c>
      <c r="P64" s="103">
        <f t="shared" si="22"/>
        <v>623</v>
      </c>
      <c r="Q64" s="168">
        <f t="shared" si="23"/>
        <v>534</v>
      </c>
      <c r="R64" s="105">
        <f t="shared" si="24"/>
        <v>489.50000000000006</v>
      </c>
      <c r="S64" s="115">
        <f t="shared" si="25"/>
        <v>445</v>
      </c>
      <c r="T64" s="181">
        <v>9</v>
      </c>
      <c r="U64" s="119">
        <v>913</v>
      </c>
      <c r="V64" s="103">
        <f t="shared" si="26"/>
        <v>639.09999999999991</v>
      </c>
      <c r="W64" s="168">
        <f t="shared" si="27"/>
        <v>547.79999999999995</v>
      </c>
      <c r="X64" s="105">
        <f t="shared" si="28"/>
        <v>502.15000000000003</v>
      </c>
      <c r="Y64" s="115">
        <f t="shared" si="29"/>
        <v>456.5</v>
      </c>
    </row>
    <row r="65" spans="1:25" x14ac:dyDescent="0.25">
      <c r="A65" s="267" t="s">
        <v>61</v>
      </c>
      <c r="B65" s="175">
        <v>173</v>
      </c>
      <c r="C65" s="233">
        <v>16539</v>
      </c>
      <c r="D65" s="234">
        <f t="shared" si="30"/>
        <v>12404.25</v>
      </c>
      <c r="E65" s="235">
        <f t="shared" si="31"/>
        <v>10750.35</v>
      </c>
      <c r="F65" s="235">
        <f t="shared" si="32"/>
        <v>9923.4</v>
      </c>
      <c r="G65" s="236">
        <f t="shared" si="33"/>
        <v>9096.4500000000007</v>
      </c>
      <c r="H65" s="174">
        <v>192</v>
      </c>
      <c r="I65" s="119">
        <v>18773</v>
      </c>
      <c r="J65" s="103">
        <f t="shared" si="18"/>
        <v>14079.75</v>
      </c>
      <c r="K65" s="168">
        <f t="shared" si="19"/>
        <v>12202.45</v>
      </c>
      <c r="L65" s="105">
        <f t="shared" si="20"/>
        <v>11263.8</v>
      </c>
      <c r="M65" s="105">
        <f t="shared" si="21"/>
        <v>10325.150000000001</v>
      </c>
      <c r="N65" s="174">
        <v>203</v>
      </c>
      <c r="O65" s="119">
        <v>20994</v>
      </c>
      <c r="P65" s="103">
        <f t="shared" si="22"/>
        <v>14695.8</v>
      </c>
      <c r="Q65" s="168">
        <f t="shared" si="23"/>
        <v>12596.4</v>
      </c>
      <c r="R65" s="105">
        <f t="shared" si="24"/>
        <v>11546.7</v>
      </c>
      <c r="S65" s="115">
        <f t="shared" si="25"/>
        <v>10497</v>
      </c>
      <c r="T65" s="174">
        <v>230</v>
      </c>
      <c r="U65" s="119">
        <v>24213</v>
      </c>
      <c r="V65" s="103">
        <f t="shared" si="26"/>
        <v>16949.099999999999</v>
      </c>
      <c r="W65" s="168">
        <f t="shared" si="27"/>
        <v>14527.8</v>
      </c>
      <c r="X65" s="105">
        <f t="shared" si="28"/>
        <v>13317.150000000001</v>
      </c>
      <c r="Y65" s="115">
        <f t="shared" si="29"/>
        <v>12106.5</v>
      </c>
    </row>
    <row r="66" spans="1:25" x14ac:dyDescent="0.25">
      <c r="A66" s="267" t="s">
        <v>62</v>
      </c>
      <c r="B66" s="175">
        <v>12</v>
      </c>
      <c r="C66" s="233">
        <v>1014</v>
      </c>
      <c r="D66" s="234">
        <f t="shared" si="30"/>
        <v>760.5</v>
      </c>
      <c r="E66" s="235">
        <f t="shared" si="31"/>
        <v>659.1</v>
      </c>
      <c r="F66" s="235">
        <f t="shared" si="32"/>
        <v>608.4</v>
      </c>
      <c r="G66" s="236">
        <f t="shared" si="33"/>
        <v>557.70000000000005</v>
      </c>
      <c r="H66" s="174">
        <v>17</v>
      </c>
      <c r="I66" s="119">
        <v>1657</v>
      </c>
      <c r="J66" s="103">
        <f t="shared" si="18"/>
        <v>1242.75</v>
      </c>
      <c r="K66" s="168">
        <f t="shared" si="19"/>
        <v>1077.05</v>
      </c>
      <c r="L66" s="105">
        <f t="shared" si="20"/>
        <v>994.19999999999993</v>
      </c>
      <c r="M66" s="105">
        <f t="shared" si="21"/>
        <v>911.35</v>
      </c>
      <c r="N66" s="174">
        <v>18</v>
      </c>
      <c r="O66" s="119">
        <v>1576</v>
      </c>
      <c r="P66" s="103">
        <f t="shared" si="22"/>
        <v>1103.1999999999998</v>
      </c>
      <c r="Q66" s="168">
        <f t="shared" si="23"/>
        <v>945.59999999999991</v>
      </c>
      <c r="R66" s="105">
        <f t="shared" si="24"/>
        <v>866.80000000000007</v>
      </c>
      <c r="S66" s="115">
        <f t="shared" si="25"/>
        <v>788</v>
      </c>
      <c r="T66" s="174">
        <v>26</v>
      </c>
      <c r="U66" s="119">
        <v>2336</v>
      </c>
      <c r="V66" s="103">
        <f t="shared" si="26"/>
        <v>1635.1999999999998</v>
      </c>
      <c r="W66" s="168">
        <f t="shared" si="27"/>
        <v>1401.6</v>
      </c>
      <c r="X66" s="105">
        <f t="shared" si="28"/>
        <v>1284.8000000000002</v>
      </c>
      <c r="Y66" s="115">
        <f t="shared" si="29"/>
        <v>1168</v>
      </c>
    </row>
    <row r="67" spans="1:25" x14ac:dyDescent="0.25">
      <c r="A67" s="267" t="s">
        <v>63</v>
      </c>
      <c r="B67" s="175">
        <v>42</v>
      </c>
      <c r="C67" s="233">
        <v>4330</v>
      </c>
      <c r="D67" s="234">
        <f t="shared" si="30"/>
        <v>3247.5</v>
      </c>
      <c r="E67" s="235">
        <f t="shared" si="31"/>
        <v>2814.5</v>
      </c>
      <c r="F67" s="235">
        <f t="shared" si="32"/>
        <v>2598</v>
      </c>
      <c r="G67" s="236">
        <f t="shared" si="33"/>
        <v>2381.5</v>
      </c>
      <c r="H67" s="174">
        <v>87</v>
      </c>
      <c r="I67" s="119">
        <v>7743</v>
      </c>
      <c r="J67" s="103">
        <f t="shared" si="18"/>
        <v>5807.25</v>
      </c>
      <c r="K67" s="168">
        <f t="shared" si="19"/>
        <v>5032.95</v>
      </c>
      <c r="L67" s="105">
        <f t="shared" si="20"/>
        <v>4645.8</v>
      </c>
      <c r="M67" s="105">
        <f t="shared" si="21"/>
        <v>4258.6500000000005</v>
      </c>
      <c r="N67" s="174">
        <v>92</v>
      </c>
      <c r="O67" s="119">
        <v>8824</v>
      </c>
      <c r="P67" s="103">
        <f t="shared" si="22"/>
        <v>6176.7999999999993</v>
      </c>
      <c r="Q67" s="168">
        <f t="shared" si="23"/>
        <v>5294.4</v>
      </c>
      <c r="R67" s="105">
        <f t="shared" si="24"/>
        <v>4853.2000000000007</v>
      </c>
      <c r="S67" s="115">
        <f t="shared" si="25"/>
        <v>4412</v>
      </c>
      <c r="T67" s="174">
        <v>152</v>
      </c>
      <c r="U67" s="119">
        <v>12229</v>
      </c>
      <c r="V67" s="103">
        <f t="shared" si="26"/>
        <v>8560.2999999999993</v>
      </c>
      <c r="W67" s="168">
        <f t="shared" si="27"/>
        <v>7337.4</v>
      </c>
      <c r="X67" s="105">
        <f t="shared" si="28"/>
        <v>6725.9500000000007</v>
      </c>
      <c r="Y67" s="115">
        <f t="shared" si="29"/>
        <v>6114.5</v>
      </c>
    </row>
    <row r="68" spans="1:25" ht="15.75" thickBot="1" x14ac:dyDescent="0.3">
      <c r="A68" s="268" t="s">
        <v>64</v>
      </c>
      <c r="B68" s="182">
        <v>58</v>
      </c>
      <c r="C68" s="237">
        <v>6760</v>
      </c>
      <c r="D68" s="238">
        <f t="shared" si="30"/>
        <v>5070</v>
      </c>
      <c r="E68" s="239">
        <f t="shared" si="31"/>
        <v>4394</v>
      </c>
      <c r="F68" s="239">
        <f t="shared" si="32"/>
        <v>4056</v>
      </c>
      <c r="G68" s="240">
        <f t="shared" si="33"/>
        <v>3718.0000000000005</v>
      </c>
      <c r="H68" s="184">
        <v>148</v>
      </c>
      <c r="I68" s="127">
        <v>14874</v>
      </c>
      <c r="J68" s="103">
        <f t="shared" si="18"/>
        <v>11155.5</v>
      </c>
      <c r="K68" s="168">
        <f t="shared" si="19"/>
        <v>9668.1</v>
      </c>
      <c r="L68" s="105">
        <f t="shared" si="20"/>
        <v>8924.4</v>
      </c>
      <c r="M68" s="105">
        <f t="shared" si="21"/>
        <v>8180.7000000000007</v>
      </c>
      <c r="N68" s="184">
        <v>70</v>
      </c>
      <c r="O68" s="127">
        <v>7888</v>
      </c>
      <c r="P68" s="103">
        <f t="shared" si="22"/>
        <v>5521.5999999999995</v>
      </c>
      <c r="Q68" s="168">
        <f t="shared" si="23"/>
        <v>4732.8</v>
      </c>
      <c r="R68" s="105">
        <f t="shared" si="24"/>
        <v>4338.4000000000005</v>
      </c>
      <c r="S68" s="115">
        <f t="shared" si="25"/>
        <v>3944</v>
      </c>
      <c r="T68" s="184">
        <v>142</v>
      </c>
      <c r="U68" s="127">
        <v>15212</v>
      </c>
      <c r="V68" s="103">
        <f t="shared" si="26"/>
        <v>10648.4</v>
      </c>
      <c r="W68" s="168">
        <f t="shared" si="27"/>
        <v>9127.1999999999989</v>
      </c>
      <c r="X68" s="105">
        <f t="shared" si="28"/>
        <v>8366.6</v>
      </c>
      <c r="Y68" s="115">
        <f t="shared" si="29"/>
        <v>7606</v>
      </c>
    </row>
    <row r="69" spans="1:25" ht="16.5" thickTop="1" thickBot="1" x14ac:dyDescent="0.3">
      <c r="A69" s="185" t="s">
        <v>115</v>
      </c>
      <c r="B69" s="135">
        <f t="shared" ref="B69:G69" si="35">SUM(B38:B68)</f>
        <v>1911</v>
      </c>
      <c r="C69" s="241">
        <f>SUM(C38:C68)</f>
        <v>197598</v>
      </c>
      <c r="D69" s="242">
        <f t="shared" si="35"/>
        <v>148198.5</v>
      </c>
      <c r="E69" s="243">
        <f t="shared" si="35"/>
        <v>128438.70000000001</v>
      </c>
      <c r="F69" s="243">
        <f t="shared" si="35"/>
        <v>118558.79999999999</v>
      </c>
      <c r="G69" s="244">
        <f t="shared" si="35"/>
        <v>108678.9</v>
      </c>
      <c r="H69" s="245">
        <f>SUM(H38:H68)</f>
        <v>2416</v>
      </c>
      <c r="I69" s="141">
        <f t="shared" ref="I69:Y69" si="36">SUM(I38:I68)</f>
        <v>242968</v>
      </c>
      <c r="J69" s="142">
        <f t="shared" si="36"/>
        <v>182226</v>
      </c>
      <c r="K69" s="143">
        <f t="shared" si="36"/>
        <v>157929.20000000001</v>
      </c>
      <c r="L69" s="144">
        <f t="shared" si="36"/>
        <v>145780.79999999999</v>
      </c>
      <c r="M69" s="144">
        <f t="shared" si="36"/>
        <v>133632.40000000002</v>
      </c>
      <c r="N69" s="145">
        <f t="shared" si="36"/>
        <v>2418</v>
      </c>
      <c r="O69" s="146">
        <f t="shared" si="36"/>
        <v>247559</v>
      </c>
      <c r="P69" s="147">
        <f t="shared" si="36"/>
        <v>173291.30000000005</v>
      </c>
      <c r="Q69" s="148">
        <f t="shared" si="36"/>
        <v>148535.4</v>
      </c>
      <c r="R69" s="149">
        <f t="shared" si="36"/>
        <v>136157.44999999998</v>
      </c>
      <c r="S69" s="150">
        <f t="shared" si="36"/>
        <v>123779.5</v>
      </c>
      <c r="T69" s="260">
        <f t="shared" si="36"/>
        <v>3492</v>
      </c>
      <c r="U69" s="261">
        <f t="shared" si="36"/>
        <v>363478</v>
      </c>
      <c r="V69" s="262">
        <f t="shared" si="36"/>
        <v>254434.6</v>
      </c>
      <c r="W69" s="263">
        <f t="shared" si="36"/>
        <v>218086.79999999996</v>
      </c>
      <c r="X69" s="264">
        <f t="shared" si="36"/>
        <v>199912.89999999997</v>
      </c>
      <c r="Y69" s="265">
        <f t="shared" si="36"/>
        <v>181739</v>
      </c>
    </row>
    <row r="70" spans="1:25" ht="15.75" customHeight="1" thickBot="1" x14ac:dyDescent="0.3">
      <c r="B70" s="151"/>
      <c r="C70" s="108"/>
      <c r="D70" s="317" t="s">
        <v>147</v>
      </c>
      <c r="E70" s="318"/>
      <c r="F70" s="318"/>
      <c r="G70" s="319"/>
      <c r="H70" s="151"/>
      <c r="I70" s="108"/>
      <c r="J70" s="320" t="s">
        <v>148</v>
      </c>
      <c r="K70" s="321"/>
      <c r="L70" s="321"/>
      <c r="M70" s="322"/>
      <c r="P70" s="349" t="s">
        <v>149</v>
      </c>
      <c r="Q70" s="350"/>
      <c r="R70" s="350"/>
      <c r="S70" s="351"/>
      <c r="V70" s="326" t="s">
        <v>150</v>
      </c>
      <c r="W70" s="327"/>
      <c r="X70" s="327"/>
      <c r="Y70" s="328"/>
    </row>
    <row r="72" spans="1:25" ht="15.75" thickBot="1" x14ac:dyDescent="0.3"/>
    <row r="73" spans="1:25" ht="21.75" thickBot="1" x14ac:dyDescent="0.4">
      <c r="A73" s="64"/>
      <c r="B73" s="310" t="s">
        <v>118</v>
      </c>
      <c r="C73" s="311"/>
      <c r="D73" s="311"/>
      <c r="E73" s="311"/>
      <c r="F73" s="311"/>
      <c r="G73" s="311"/>
      <c r="H73" s="312"/>
      <c r="I73" s="269"/>
    </row>
    <row r="74" spans="1:25" ht="32.25" thickBot="1" x14ac:dyDescent="0.35">
      <c r="B74" s="194"/>
      <c r="C74" s="194"/>
      <c r="D74" s="190" t="s">
        <v>123</v>
      </c>
      <c r="E74" s="191" t="s">
        <v>87</v>
      </c>
      <c r="F74" s="192" t="s">
        <v>88</v>
      </c>
      <c r="G74" s="192" t="s">
        <v>89</v>
      </c>
      <c r="H74" s="193" t="s">
        <v>90</v>
      </c>
    </row>
    <row r="75" spans="1:25" ht="19.5" thickBot="1" x14ac:dyDescent="0.35">
      <c r="B75" s="194"/>
      <c r="C75" s="194"/>
      <c r="D75" s="195"/>
      <c r="E75" s="196">
        <v>0.3</v>
      </c>
      <c r="F75" s="197">
        <v>0.4</v>
      </c>
      <c r="G75" s="197">
        <v>0.45</v>
      </c>
      <c r="H75" s="198">
        <v>0.5</v>
      </c>
    </row>
    <row r="76" spans="1:25" ht="19.5" thickBot="1" x14ac:dyDescent="0.35">
      <c r="B76" s="199" t="s">
        <v>151</v>
      </c>
      <c r="C76" s="200"/>
      <c r="D76" s="201">
        <f>C29</f>
        <v>197598</v>
      </c>
      <c r="E76" s="202">
        <f>D76*0.7</f>
        <v>138318.59999999998</v>
      </c>
      <c r="F76" s="203">
        <f>D76*0.6</f>
        <v>118558.79999999999</v>
      </c>
      <c r="G76" s="203">
        <f>D76*0.55</f>
        <v>108678.90000000001</v>
      </c>
      <c r="H76" s="204">
        <f>D76*0.5</f>
        <v>98799</v>
      </c>
    </row>
    <row r="77" spans="1:25" ht="19.5" customHeight="1" thickBot="1" x14ac:dyDescent="0.35">
      <c r="B77" s="199" t="s">
        <v>119</v>
      </c>
      <c r="C77" s="200"/>
      <c r="D77" s="205">
        <v>238871</v>
      </c>
      <c r="E77" s="206">
        <f>D77*0.7</f>
        <v>167209.69999999998</v>
      </c>
      <c r="F77" s="207">
        <f>D77*0.6</f>
        <v>143322.6</v>
      </c>
      <c r="G77" s="207">
        <f>D77*0.55</f>
        <v>131379.05000000002</v>
      </c>
      <c r="H77" s="208">
        <f>D77*0.5</f>
        <v>119435.5</v>
      </c>
    </row>
    <row r="78" spans="1:25" ht="19.5" customHeight="1" x14ac:dyDescent="0.25">
      <c r="D78" s="209"/>
      <c r="E78" s="210"/>
      <c r="F78" s="210"/>
      <c r="G78" s="210"/>
      <c r="H78" s="210"/>
    </row>
    <row r="79" spans="1:25" ht="19.5" customHeight="1" thickBot="1" x14ac:dyDescent="0.3">
      <c r="D79" s="209"/>
      <c r="E79" s="210"/>
      <c r="F79" s="210"/>
      <c r="G79" s="210"/>
      <c r="H79" s="210"/>
    </row>
    <row r="80" spans="1:25" ht="30" customHeight="1" thickBot="1" x14ac:dyDescent="0.3">
      <c r="D80" s="190" t="s">
        <v>123</v>
      </c>
      <c r="E80" s="191" t="s">
        <v>87</v>
      </c>
      <c r="F80" s="192" t="s">
        <v>88</v>
      </c>
      <c r="G80" s="192" t="s">
        <v>89</v>
      </c>
      <c r="H80" s="193" t="s">
        <v>90</v>
      </c>
    </row>
    <row r="81" spans="2:8" ht="19.5" customHeight="1" thickBot="1" x14ac:dyDescent="0.3">
      <c r="D81" s="195"/>
      <c r="E81" s="211">
        <v>0.35</v>
      </c>
      <c r="F81" s="197">
        <v>0.45</v>
      </c>
      <c r="G81" s="197">
        <v>0.5</v>
      </c>
      <c r="H81" s="198">
        <v>0.55000000000000004</v>
      </c>
    </row>
    <row r="82" spans="2:8" ht="19.5" customHeight="1" thickBot="1" x14ac:dyDescent="0.35">
      <c r="B82" s="199" t="s">
        <v>120</v>
      </c>
      <c r="C82" s="200"/>
      <c r="D82" s="278">
        <v>370112</v>
      </c>
      <c r="E82" s="246">
        <f>D82*0.65</f>
        <v>240572.80000000002</v>
      </c>
      <c r="F82" s="203">
        <f>D82*0.55</f>
        <v>203561.60000000001</v>
      </c>
      <c r="G82" s="203">
        <f>D82*0.5</f>
        <v>185056</v>
      </c>
      <c r="H82" s="204">
        <f>D82*0.45</f>
        <v>166550.39999999999</v>
      </c>
    </row>
    <row r="83" spans="2:8" ht="19.5" customHeight="1" thickBot="1" x14ac:dyDescent="0.35">
      <c r="B83" s="199" t="s">
        <v>121</v>
      </c>
      <c r="C83" s="200"/>
      <c r="D83" s="279">
        <v>370112</v>
      </c>
      <c r="E83" s="213">
        <f>D83*0.65</f>
        <v>240572.80000000002</v>
      </c>
      <c r="F83" s="280">
        <f>D83*0.55</f>
        <v>203561.60000000001</v>
      </c>
      <c r="G83" s="280">
        <f>D83*0.5</f>
        <v>185056</v>
      </c>
      <c r="H83" s="208">
        <f>D83*0.45</f>
        <v>166550.39999999999</v>
      </c>
    </row>
    <row r="84" spans="2:8" ht="19.5" customHeight="1" x14ac:dyDescent="0.25">
      <c r="H84" s="215"/>
    </row>
  </sheetData>
  <mergeCells count="26">
    <mergeCell ref="B1:O1"/>
    <mergeCell ref="B4:Y4"/>
    <mergeCell ref="A6:A7"/>
    <mergeCell ref="B6:G6"/>
    <mergeCell ref="H6:M6"/>
    <mergeCell ref="N6:S6"/>
    <mergeCell ref="T6:Y6"/>
    <mergeCell ref="N7:O7"/>
    <mergeCell ref="T7:U7"/>
    <mergeCell ref="A35:A36"/>
    <mergeCell ref="B35:G35"/>
    <mergeCell ref="H35:M35"/>
    <mergeCell ref="N35:S35"/>
    <mergeCell ref="T35:Y35"/>
    <mergeCell ref="V70:Y70"/>
    <mergeCell ref="D30:G30"/>
    <mergeCell ref="J30:M30"/>
    <mergeCell ref="P30:S30"/>
    <mergeCell ref="V30:Y30"/>
    <mergeCell ref="B33:Y33"/>
    <mergeCell ref="B73:H73"/>
    <mergeCell ref="N36:O36"/>
    <mergeCell ref="T36:U36"/>
    <mergeCell ref="D70:G70"/>
    <mergeCell ref="J70:M70"/>
    <mergeCell ref="P70:S7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Y8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40.85546875" customWidth="1"/>
    <col min="2" max="2" width="14.7109375" customWidth="1"/>
    <col min="3" max="3" width="16.28515625" customWidth="1"/>
    <col min="4" max="7" width="13.7109375" customWidth="1"/>
    <col min="8" max="8" width="14.7109375" customWidth="1"/>
    <col min="9" max="9" width="16.28515625" customWidth="1"/>
    <col min="10" max="13" width="13.7109375" customWidth="1"/>
    <col min="14" max="14" width="14.7109375" customWidth="1"/>
    <col min="15" max="15" width="16.28515625" customWidth="1"/>
    <col min="16" max="19" width="13.7109375" customWidth="1"/>
    <col min="20" max="20" width="14.7109375" customWidth="1"/>
    <col min="21" max="21" width="16.28515625" customWidth="1"/>
    <col min="22" max="25" width="13.7109375" customWidth="1"/>
  </cols>
  <sheetData>
    <row r="1" spans="1:25" ht="21.75" thickBot="1" x14ac:dyDescent="0.4">
      <c r="A1" s="59"/>
      <c r="B1" s="352" t="s">
        <v>124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4"/>
    </row>
    <row r="2" spans="1:25" s="58" customFormat="1" ht="14.25" customHeight="1" x14ac:dyDescent="0.35">
      <c r="A2" s="60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5" ht="12.75" customHeight="1" thickBot="1" x14ac:dyDescent="0.3">
      <c r="A3" s="63"/>
    </row>
    <row r="4" spans="1:25" ht="21.75" thickBot="1" x14ac:dyDescent="0.4">
      <c r="A4" s="64"/>
      <c r="B4" s="310" t="s">
        <v>86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2"/>
    </row>
    <row r="6" spans="1:25" ht="15.75" x14ac:dyDescent="0.25">
      <c r="A6" s="332"/>
      <c r="B6" s="334" t="s">
        <v>152</v>
      </c>
      <c r="C6" s="335"/>
      <c r="D6" s="335"/>
      <c r="E6" s="335"/>
      <c r="F6" s="335"/>
      <c r="G6" s="335"/>
      <c r="H6" s="337" t="s">
        <v>141</v>
      </c>
      <c r="I6" s="338"/>
      <c r="J6" s="338"/>
      <c r="K6" s="338"/>
      <c r="L6" s="338"/>
      <c r="M6" s="338"/>
      <c r="N6" s="340" t="s">
        <v>153</v>
      </c>
      <c r="O6" s="341"/>
      <c r="P6" s="341"/>
      <c r="Q6" s="341"/>
      <c r="R6" s="341"/>
      <c r="S6" s="347"/>
      <c r="T6" s="342" t="s">
        <v>143</v>
      </c>
      <c r="U6" s="343"/>
      <c r="V6" s="343"/>
      <c r="W6" s="343"/>
      <c r="X6" s="343"/>
      <c r="Y6" s="348"/>
    </row>
    <row r="7" spans="1:25" s="78" customFormat="1" ht="35.25" customHeight="1" x14ac:dyDescent="0.25">
      <c r="A7" s="333"/>
      <c r="B7" s="65"/>
      <c r="C7" s="66"/>
      <c r="D7" s="67" t="s">
        <v>87</v>
      </c>
      <c r="E7" s="68" t="s">
        <v>91</v>
      </c>
      <c r="F7" s="68" t="s">
        <v>89</v>
      </c>
      <c r="G7" s="69" t="s">
        <v>90</v>
      </c>
      <c r="H7" s="70"/>
      <c r="I7" s="71"/>
      <c r="J7" s="72" t="s">
        <v>87</v>
      </c>
      <c r="K7" s="73" t="s">
        <v>91</v>
      </c>
      <c r="L7" s="73" t="s">
        <v>89</v>
      </c>
      <c r="M7" s="74" t="s">
        <v>90</v>
      </c>
      <c r="N7" s="313"/>
      <c r="O7" s="314"/>
      <c r="P7" s="75" t="s">
        <v>87</v>
      </c>
      <c r="Q7" s="76" t="s">
        <v>91</v>
      </c>
      <c r="R7" s="76" t="s">
        <v>89</v>
      </c>
      <c r="S7" s="77" t="s">
        <v>90</v>
      </c>
      <c r="T7" s="315"/>
      <c r="U7" s="316"/>
      <c r="V7" s="251" t="s">
        <v>87</v>
      </c>
      <c r="W7" s="252" t="s">
        <v>91</v>
      </c>
      <c r="X7" s="252" t="s">
        <v>89</v>
      </c>
      <c r="Y7" s="253" t="s">
        <v>90</v>
      </c>
    </row>
    <row r="8" spans="1:25" ht="30.75" thickBot="1" x14ac:dyDescent="0.3">
      <c r="A8" s="79" t="s">
        <v>92</v>
      </c>
      <c r="B8" s="80" t="s">
        <v>144</v>
      </c>
      <c r="C8" s="159" t="s">
        <v>125</v>
      </c>
      <c r="D8" s="82">
        <v>0.25</v>
      </c>
      <c r="E8" s="83">
        <v>0.35</v>
      </c>
      <c r="F8" s="83">
        <v>0.4</v>
      </c>
      <c r="G8" s="84">
        <v>0.45</v>
      </c>
      <c r="H8" s="85" t="s">
        <v>93</v>
      </c>
      <c r="I8" s="86" t="s">
        <v>125</v>
      </c>
      <c r="J8" s="87">
        <v>0.25</v>
      </c>
      <c r="K8" s="88">
        <v>0.35</v>
      </c>
      <c r="L8" s="88">
        <v>0.4</v>
      </c>
      <c r="M8" s="89">
        <v>0.45</v>
      </c>
      <c r="N8" s="90" t="s">
        <v>95</v>
      </c>
      <c r="O8" s="91" t="s">
        <v>125</v>
      </c>
      <c r="P8" s="92">
        <v>0.3</v>
      </c>
      <c r="Q8" s="93">
        <v>0.4</v>
      </c>
      <c r="R8" s="94">
        <v>0.45</v>
      </c>
      <c r="S8" s="95">
        <v>0.5</v>
      </c>
      <c r="T8" s="254" t="s">
        <v>96</v>
      </c>
      <c r="U8" s="255" t="s">
        <v>125</v>
      </c>
      <c r="V8" s="256">
        <v>0.3</v>
      </c>
      <c r="W8" s="257">
        <v>0.4</v>
      </c>
      <c r="X8" s="258">
        <v>0.45</v>
      </c>
      <c r="Y8" s="259">
        <v>0.5</v>
      </c>
    </row>
    <row r="9" spans="1:25" ht="15.75" thickTop="1" x14ac:dyDescent="0.25">
      <c r="A9" s="31" t="s">
        <v>97</v>
      </c>
      <c r="B9" s="96">
        <v>1211</v>
      </c>
      <c r="C9" s="97">
        <v>128326</v>
      </c>
      <c r="D9" s="98">
        <f>C9*0.75</f>
        <v>96244.5</v>
      </c>
      <c r="E9" s="99">
        <f>C9*0.65</f>
        <v>83411.900000000009</v>
      </c>
      <c r="F9" s="99">
        <f>C9*0.6</f>
        <v>76995.599999999991</v>
      </c>
      <c r="G9" s="100">
        <f>C9*0.55</f>
        <v>70579.3</v>
      </c>
      <c r="H9" s="101">
        <v>997</v>
      </c>
      <c r="I9" s="102">
        <v>112537</v>
      </c>
      <c r="J9" s="103">
        <f>I9*0.75</f>
        <v>84402.75</v>
      </c>
      <c r="K9" s="104">
        <f>I9*0.65</f>
        <v>73149.05</v>
      </c>
      <c r="L9" s="105">
        <f>I9*0.6</f>
        <v>67522.2</v>
      </c>
      <c r="M9" s="105">
        <f>I9*0.55</f>
        <v>61895.350000000006</v>
      </c>
      <c r="N9" s="101">
        <v>1044</v>
      </c>
      <c r="O9" s="102">
        <v>117121</v>
      </c>
      <c r="P9" s="103">
        <f>O9*0.7</f>
        <v>81984.7</v>
      </c>
      <c r="Q9" s="104">
        <f>O9*0.6</f>
        <v>70272.599999999991</v>
      </c>
      <c r="R9" s="105">
        <f>O9*0.55</f>
        <v>64416.55</v>
      </c>
      <c r="S9" s="106">
        <f>O9*0.5</f>
        <v>58560.5</v>
      </c>
      <c r="T9" s="101">
        <v>1061</v>
      </c>
      <c r="U9" s="102">
        <v>125244</v>
      </c>
      <c r="V9" s="103">
        <f>U9*0.7</f>
        <v>87670.799999999988</v>
      </c>
      <c r="W9" s="104">
        <f>U9*0.6</f>
        <v>75146.399999999994</v>
      </c>
      <c r="X9" s="105">
        <f>U9*0.55</f>
        <v>68884.200000000012</v>
      </c>
      <c r="Y9" s="106">
        <f>U9*0.5</f>
        <v>62622</v>
      </c>
    </row>
    <row r="10" spans="1:25" x14ac:dyDescent="0.25">
      <c r="A10" s="31" t="s">
        <v>98</v>
      </c>
      <c r="B10" s="109">
        <v>7</v>
      </c>
      <c r="C10" s="110">
        <v>1067</v>
      </c>
      <c r="D10" s="111">
        <f>C10*0.75</f>
        <v>800.25</v>
      </c>
      <c r="E10" s="112">
        <f>C10*0.65</f>
        <v>693.55000000000007</v>
      </c>
      <c r="F10" s="112">
        <f>C10*0.6</f>
        <v>640.19999999999993</v>
      </c>
      <c r="G10" s="100">
        <f>C10*0.55</f>
        <v>586.85</v>
      </c>
      <c r="H10" s="113">
        <v>17</v>
      </c>
      <c r="I10" s="114">
        <v>2270</v>
      </c>
      <c r="J10" s="103">
        <f>I10*0.75</f>
        <v>1702.5</v>
      </c>
      <c r="K10" s="104">
        <f>I10*0.65</f>
        <v>1475.5</v>
      </c>
      <c r="L10" s="105">
        <f>I10*0.6</f>
        <v>1362</v>
      </c>
      <c r="M10" s="105">
        <f>I10*0.55</f>
        <v>1248.5</v>
      </c>
      <c r="N10" s="113">
        <v>17</v>
      </c>
      <c r="O10" s="114">
        <v>2415</v>
      </c>
      <c r="P10" s="103">
        <f>O10*0.7</f>
        <v>1690.5</v>
      </c>
      <c r="Q10" s="104">
        <f>O10*0.6</f>
        <v>1449</v>
      </c>
      <c r="R10" s="105">
        <f>O10*0.55</f>
        <v>1328.25</v>
      </c>
      <c r="S10" s="115">
        <f>O10*0.5</f>
        <v>1207.5</v>
      </c>
      <c r="T10" s="113">
        <v>28</v>
      </c>
      <c r="U10" s="114">
        <v>4027</v>
      </c>
      <c r="V10" s="103">
        <f>U10*0.7</f>
        <v>2818.8999999999996</v>
      </c>
      <c r="W10" s="104">
        <f>U10*0.6</f>
        <v>2416.1999999999998</v>
      </c>
      <c r="X10" s="105">
        <f>U10*0.55</f>
        <v>2214.8500000000004</v>
      </c>
      <c r="Y10" s="115">
        <f>U10*0.5</f>
        <v>2013.5</v>
      </c>
    </row>
    <row r="11" spans="1:25" x14ac:dyDescent="0.25">
      <c r="A11" s="31" t="s">
        <v>100</v>
      </c>
      <c r="B11" s="116">
        <v>10</v>
      </c>
      <c r="C11" s="117">
        <v>607</v>
      </c>
      <c r="D11" s="111">
        <f>C11*0.75</f>
        <v>455.25</v>
      </c>
      <c r="E11" s="112">
        <f>C11*0.65</f>
        <v>394.55</v>
      </c>
      <c r="F11" s="112">
        <f>C11*0.6</f>
        <v>364.2</v>
      </c>
      <c r="G11" s="100">
        <f t="shared" ref="G11:G28" si="0">C11*0.55</f>
        <v>333.85</v>
      </c>
      <c r="H11" s="118">
        <v>9</v>
      </c>
      <c r="I11" s="119">
        <v>539</v>
      </c>
      <c r="J11" s="103">
        <f t="shared" ref="J11:J28" si="1">I11*0.75</f>
        <v>404.25</v>
      </c>
      <c r="K11" s="104">
        <f t="shared" ref="K11:K28" si="2">I11*0.65</f>
        <v>350.35</v>
      </c>
      <c r="L11" s="105">
        <f t="shared" ref="L11:L28" si="3">I11*0.6</f>
        <v>323.39999999999998</v>
      </c>
      <c r="M11" s="105">
        <f t="shared" ref="M11:M28" si="4">I11*0.55</f>
        <v>296.45000000000005</v>
      </c>
      <c r="N11" s="118">
        <v>7</v>
      </c>
      <c r="O11" s="119">
        <v>497</v>
      </c>
      <c r="P11" s="103">
        <f t="shared" ref="P11:P28" si="5">O11*0.7</f>
        <v>347.9</v>
      </c>
      <c r="Q11" s="104">
        <f t="shared" ref="Q11:Q28" si="6">O11*0.6</f>
        <v>298.2</v>
      </c>
      <c r="R11" s="105">
        <f t="shared" ref="R11:R28" si="7">O11*0.55</f>
        <v>273.35000000000002</v>
      </c>
      <c r="S11" s="115">
        <f>O11*0.5</f>
        <v>248.5</v>
      </c>
      <c r="T11" s="118">
        <v>5</v>
      </c>
      <c r="U11" s="119">
        <v>337</v>
      </c>
      <c r="V11" s="103">
        <f t="shared" ref="V11:V21" si="8">U11*0.7</f>
        <v>235.89999999999998</v>
      </c>
      <c r="W11" s="104">
        <f t="shared" ref="W11:W21" si="9">U11*0.6</f>
        <v>202.2</v>
      </c>
      <c r="X11" s="105">
        <f t="shared" ref="X11:X21" si="10">U11*0.55</f>
        <v>185.35000000000002</v>
      </c>
      <c r="Y11" s="115">
        <f>U11*0.5</f>
        <v>168.5</v>
      </c>
    </row>
    <row r="12" spans="1:25" x14ac:dyDescent="0.25">
      <c r="A12" s="31" t="s">
        <v>103</v>
      </c>
      <c r="B12" s="116">
        <v>20</v>
      </c>
      <c r="C12" s="117">
        <v>1795</v>
      </c>
      <c r="D12" s="111">
        <f t="shared" ref="D12:D28" si="11">C12*0.75</f>
        <v>1346.25</v>
      </c>
      <c r="E12" s="112">
        <f t="shared" ref="E12:E28" si="12">C12*0.65</f>
        <v>1166.75</v>
      </c>
      <c r="F12" s="112">
        <f t="shared" ref="F12:F28" si="13">C12*0.6</f>
        <v>1077</v>
      </c>
      <c r="G12" s="100">
        <f t="shared" si="0"/>
        <v>987.25000000000011</v>
      </c>
      <c r="H12" s="118">
        <v>29</v>
      </c>
      <c r="I12" s="119">
        <v>2565</v>
      </c>
      <c r="J12" s="103">
        <f t="shared" si="1"/>
        <v>1923.75</v>
      </c>
      <c r="K12" s="104">
        <f t="shared" si="2"/>
        <v>1667.25</v>
      </c>
      <c r="L12" s="105">
        <f t="shared" si="3"/>
        <v>1539</v>
      </c>
      <c r="M12" s="105">
        <f t="shared" si="4"/>
        <v>1410.7500000000002</v>
      </c>
      <c r="N12" s="118">
        <v>45</v>
      </c>
      <c r="O12" s="119">
        <v>3198</v>
      </c>
      <c r="P12" s="103">
        <f t="shared" si="5"/>
        <v>2238.6</v>
      </c>
      <c r="Q12" s="104">
        <f t="shared" si="6"/>
        <v>1918.8</v>
      </c>
      <c r="R12" s="105">
        <f t="shared" si="7"/>
        <v>1758.9</v>
      </c>
      <c r="S12" s="115">
        <f t="shared" ref="S12:S28" si="14">O12*0.5</f>
        <v>1599</v>
      </c>
      <c r="T12" s="118">
        <v>29</v>
      </c>
      <c r="U12" s="119">
        <v>2588</v>
      </c>
      <c r="V12" s="103">
        <f t="shared" si="8"/>
        <v>1811.6</v>
      </c>
      <c r="W12" s="104">
        <f t="shared" si="9"/>
        <v>1552.8</v>
      </c>
      <c r="X12" s="105">
        <f t="shared" si="10"/>
        <v>1423.4</v>
      </c>
      <c r="Y12" s="115">
        <f t="shared" ref="Y12:Y21" si="15">U12*0.5</f>
        <v>1294</v>
      </c>
    </row>
    <row r="13" spans="1:25" x14ac:dyDescent="0.25">
      <c r="A13" s="31" t="s">
        <v>112</v>
      </c>
      <c r="B13" s="116">
        <v>129</v>
      </c>
      <c r="C13" s="117">
        <v>17090</v>
      </c>
      <c r="D13" s="111">
        <f t="shared" si="11"/>
        <v>12817.5</v>
      </c>
      <c r="E13" s="112">
        <f t="shared" si="12"/>
        <v>11108.5</v>
      </c>
      <c r="F13" s="112">
        <f t="shared" si="13"/>
        <v>10254</v>
      </c>
      <c r="G13" s="100">
        <f t="shared" si="0"/>
        <v>9399.5</v>
      </c>
      <c r="H13" s="118">
        <v>90</v>
      </c>
      <c r="I13" s="119">
        <v>12635</v>
      </c>
      <c r="J13" s="103">
        <f t="shared" si="1"/>
        <v>9476.25</v>
      </c>
      <c r="K13" s="104">
        <f t="shared" si="2"/>
        <v>8212.75</v>
      </c>
      <c r="L13" s="105">
        <f t="shared" si="3"/>
        <v>7581</v>
      </c>
      <c r="M13" s="105">
        <f t="shared" si="4"/>
        <v>6949.2500000000009</v>
      </c>
      <c r="N13" s="118">
        <v>119</v>
      </c>
      <c r="O13" s="119">
        <v>16281</v>
      </c>
      <c r="P13" s="103">
        <f t="shared" si="5"/>
        <v>11396.699999999999</v>
      </c>
      <c r="Q13" s="104">
        <f t="shared" si="6"/>
        <v>9768.6</v>
      </c>
      <c r="R13" s="105">
        <f t="shared" si="7"/>
        <v>8954.5500000000011</v>
      </c>
      <c r="S13" s="115">
        <f t="shared" si="14"/>
        <v>8140.5</v>
      </c>
      <c r="T13" s="118">
        <v>854</v>
      </c>
      <c r="U13" s="119">
        <v>108438</v>
      </c>
      <c r="V13" s="103">
        <f t="shared" si="8"/>
        <v>75906.599999999991</v>
      </c>
      <c r="W13" s="104">
        <f t="shared" si="9"/>
        <v>65062.799999999996</v>
      </c>
      <c r="X13" s="105">
        <f t="shared" si="10"/>
        <v>59640.9</v>
      </c>
      <c r="Y13" s="115">
        <f t="shared" si="15"/>
        <v>54219</v>
      </c>
    </row>
    <row r="14" spans="1:25" x14ac:dyDescent="0.25">
      <c r="A14" s="31" t="s">
        <v>145</v>
      </c>
      <c r="B14" s="116">
        <v>97</v>
      </c>
      <c r="C14" s="117">
        <v>6548</v>
      </c>
      <c r="D14" s="111">
        <f t="shared" si="11"/>
        <v>4911</v>
      </c>
      <c r="E14" s="112">
        <f t="shared" si="12"/>
        <v>4256.2</v>
      </c>
      <c r="F14" s="112">
        <f t="shared" si="13"/>
        <v>3928.7999999999997</v>
      </c>
      <c r="G14" s="100">
        <f t="shared" si="0"/>
        <v>3601.4</v>
      </c>
      <c r="H14" s="118">
        <v>389</v>
      </c>
      <c r="I14" s="119">
        <v>27847</v>
      </c>
      <c r="J14" s="103">
        <f t="shared" si="1"/>
        <v>20885.25</v>
      </c>
      <c r="K14" s="104">
        <f t="shared" si="2"/>
        <v>18100.55</v>
      </c>
      <c r="L14" s="105">
        <f t="shared" si="3"/>
        <v>16708.2</v>
      </c>
      <c r="M14" s="105">
        <f t="shared" si="4"/>
        <v>15315.85</v>
      </c>
      <c r="N14" s="118"/>
      <c r="O14" s="120"/>
      <c r="P14" s="103"/>
      <c r="Q14" s="104"/>
      <c r="R14" s="105"/>
      <c r="S14" s="115"/>
      <c r="T14" s="118"/>
      <c r="U14" s="120"/>
      <c r="V14" s="103"/>
      <c r="W14" s="104"/>
      <c r="X14" s="105"/>
      <c r="Y14" s="115"/>
    </row>
    <row r="15" spans="1:25" x14ac:dyDescent="0.25">
      <c r="A15" s="31" t="s">
        <v>104</v>
      </c>
      <c r="B15" s="116">
        <v>66</v>
      </c>
      <c r="C15" s="117">
        <v>9461</v>
      </c>
      <c r="D15" s="111">
        <f t="shared" si="11"/>
        <v>7095.75</v>
      </c>
      <c r="E15" s="112">
        <f t="shared" si="12"/>
        <v>6149.6500000000005</v>
      </c>
      <c r="F15" s="112">
        <f t="shared" si="13"/>
        <v>5676.5999999999995</v>
      </c>
      <c r="G15" s="100">
        <f t="shared" si="0"/>
        <v>5203.55</v>
      </c>
      <c r="H15" s="118">
        <v>66</v>
      </c>
      <c r="I15" s="119">
        <v>9563</v>
      </c>
      <c r="J15" s="103">
        <f t="shared" si="1"/>
        <v>7172.25</v>
      </c>
      <c r="K15" s="104">
        <f t="shared" si="2"/>
        <v>6215.95</v>
      </c>
      <c r="L15" s="105">
        <f t="shared" si="3"/>
        <v>5737.8</v>
      </c>
      <c r="M15" s="105">
        <f t="shared" si="4"/>
        <v>5259.6500000000005</v>
      </c>
      <c r="N15" s="118">
        <v>60</v>
      </c>
      <c r="O15" s="120">
        <v>9705</v>
      </c>
      <c r="P15" s="103">
        <f t="shared" si="5"/>
        <v>6793.5</v>
      </c>
      <c r="Q15" s="104">
        <f t="shared" si="6"/>
        <v>5823</v>
      </c>
      <c r="R15" s="105">
        <f t="shared" si="7"/>
        <v>5337.75</v>
      </c>
      <c r="S15" s="115">
        <f t="shared" si="14"/>
        <v>4852.5</v>
      </c>
      <c r="T15" s="118">
        <v>43</v>
      </c>
      <c r="U15" s="120">
        <v>6326</v>
      </c>
      <c r="V15" s="103">
        <f t="shared" si="8"/>
        <v>4428.2</v>
      </c>
      <c r="W15" s="104">
        <f t="shared" si="9"/>
        <v>3795.6</v>
      </c>
      <c r="X15" s="105">
        <f t="shared" si="10"/>
        <v>3479.3</v>
      </c>
      <c r="Y15" s="115">
        <f t="shared" si="15"/>
        <v>3163</v>
      </c>
    </row>
    <row r="16" spans="1:25" x14ac:dyDescent="0.25">
      <c r="A16" s="31" t="s">
        <v>102</v>
      </c>
      <c r="B16" s="116">
        <v>23</v>
      </c>
      <c r="C16" s="117">
        <v>2181</v>
      </c>
      <c r="D16" s="111">
        <f t="shared" si="11"/>
        <v>1635.75</v>
      </c>
      <c r="E16" s="112">
        <f t="shared" si="12"/>
        <v>1417.65</v>
      </c>
      <c r="F16" s="112">
        <f t="shared" si="13"/>
        <v>1308.5999999999999</v>
      </c>
      <c r="G16" s="100">
        <f t="shared" si="0"/>
        <v>1199.5500000000002</v>
      </c>
      <c r="H16" s="118">
        <v>32</v>
      </c>
      <c r="I16" s="119">
        <v>3045</v>
      </c>
      <c r="J16" s="103">
        <f t="shared" si="1"/>
        <v>2283.75</v>
      </c>
      <c r="K16" s="104">
        <f t="shared" si="2"/>
        <v>1979.25</v>
      </c>
      <c r="L16" s="105">
        <f t="shared" si="3"/>
        <v>1827</v>
      </c>
      <c r="M16" s="105">
        <f t="shared" si="4"/>
        <v>1674.7500000000002</v>
      </c>
      <c r="N16" s="121">
        <v>48</v>
      </c>
      <c r="O16" s="120">
        <v>4175</v>
      </c>
      <c r="P16" s="103">
        <f t="shared" si="5"/>
        <v>2922.5</v>
      </c>
      <c r="Q16" s="104">
        <f t="shared" si="6"/>
        <v>2505</v>
      </c>
      <c r="R16" s="105">
        <f t="shared" si="7"/>
        <v>2296.25</v>
      </c>
      <c r="S16" s="115">
        <f t="shared" si="14"/>
        <v>2087.5</v>
      </c>
      <c r="T16" s="121">
        <v>46</v>
      </c>
      <c r="U16" s="120">
        <v>4166</v>
      </c>
      <c r="V16" s="103">
        <f t="shared" si="8"/>
        <v>2916.2</v>
      </c>
      <c r="W16" s="104">
        <f t="shared" si="9"/>
        <v>2499.6</v>
      </c>
      <c r="X16" s="105">
        <f t="shared" si="10"/>
        <v>2291.3000000000002</v>
      </c>
      <c r="Y16" s="115">
        <f t="shared" si="15"/>
        <v>2083</v>
      </c>
    </row>
    <row r="17" spans="1:25" x14ac:dyDescent="0.25">
      <c r="A17" s="31" t="s">
        <v>99</v>
      </c>
      <c r="B17" s="116">
        <v>60</v>
      </c>
      <c r="C17" s="117">
        <v>6539</v>
      </c>
      <c r="D17" s="111">
        <f t="shared" si="11"/>
        <v>4904.25</v>
      </c>
      <c r="E17" s="112">
        <f t="shared" si="12"/>
        <v>4250.3500000000004</v>
      </c>
      <c r="F17" s="112">
        <f t="shared" si="13"/>
        <v>3923.3999999999996</v>
      </c>
      <c r="G17" s="100">
        <f t="shared" si="0"/>
        <v>3596.4500000000003</v>
      </c>
      <c r="H17" s="118">
        <v>72</v>
      </c>
      <c r="I17" s="119">
        <v>7680</v>
      </c>
      <c r="J17" s="103">
        <f t="shared" si="1"/>
        <v>5760</v>
      </c>
      <c r="K17" s="104">
        <f t="shared" si="2"/>
        <v>4992</v>
      </c>
      <c r="L17" s="105">
        <f t="shared" si="3"/>
        <v>4608</v>
      </c>
      <c r="M17" s="105">
        <f t="shared" si="4"/>
        <v>4224</v>
      </c>
      <c r="N17" s="118">
        <v>81</v>
      </c>
      <c r="O17" s="122">
        <v>8687</v>
      </c>
      <c r="P17" s="103">
        <f t="shared" si="5"/>
        <v>6080.9</v>
      </c>
      <c r="Q17" s="104">
        <f t="shared" si="6"/>
        <v>5212.2</v>
      </c>
      <c r="R17" s="105">
        <f t="shared" si="7"/>
        <v>4777.8500000000004</v>
      </c>
      <c r="S17" s="115">
        <f t="shared" si="14"/>
        <v>4343.5</v>
      </c>
      <c r="T17" s="118">
        <v>71</v>
      </c>
      <c r="U17" s="122">
        <v>6538</v>
      </c>
      <c r="V17" s="103">
        <f t="shared" si="8"/>
        <v>4576.5999999999995</v>
      </c>
      <c r="W17" s="104">
        <f t="shared" si="9"/>
        <v>3922.7999999999997</v>
      </c>
      <c r="X17" s="105">
        <f t="shared" si="10"/>
        <v>3595.9</v>
      </c>
      <c r="Y17" s="115">
        <f t="shared" si="15"/>
        <v>3269</v>
      </c>
    </row>
    <row r="18" spans="1:25" x14ac:dyDescent="0.25">
      <c r="A18" s="31" t="s">
        <v>101</v>
      </c>
      <c r="B18" s="116">
        <v>13</v>
      </c>
      <c r="C18" s="117">
        <v>1094</v>
      </c>
      <c r="D18" s="111">
        <f t="shared" si="11"/>
        <v>820.5</v>
      </c>
      <c r="E18" s="112">
        <f t="shared" si="12"/>
        <v>711.1</v>
      </c>
      <c r="F18" s="112">
        <f t="shared" si="13"/>
        <v>656.4</v>
      </c>
      <c r="G18" s="100">
        <f t="shared" si="0"/>
        <v>601.70000000000005</v>
      </c>
      <c r="H18" s="118">
        <v>13</v>
      </c>
      <c r="I18" s="119">
        <v>1073</v>
      </c>
      <c r="J18" s="103">
        <f t="shared" si="1"/>
        <v>804.75</v>
      </c>
      <c r="K18" s="104">
        <f t="shared" si="2"/>
        <v>697.45</v>
      </c>
      <c r="L18" s="105">
        <f t="shared" si="3"/>
        <v>643.79999999999995</v>
      </c>
      <c r="M18" s="105">
        <f t="shared" si="4"/>
        <v>590.15000000000009</v>
      </c>
      <c r="N18" s="118">
        <v>21</v>
      </c>
      <c r="O18" s="115">
        <v>1270</v>
      </c>
      <c r="P18" s="103">
        <f t="shared" si="5"/>
        <v>889</v>
      </c>
      <c r="Q18" s="104">
        <f t="shared" si="6"/>
        <v>762</v>
      </c>
      <c r="R18" s="105">
        <f t="shared" si="7"/>
        <v>698.5</v>
      </c>
      <c r="S18" s="115">
        <f t="shared" si="14"/>
        <v>635</v>
      </c>
      <c r="T18" s="118">
        <v>30</v>
      </c>
      <c r="U18" s="115">
        <v>1806</v>
      </c>
      <c r="V18" s="103">
        <f t="shared" si="8"/>
        <v>1264.1999999999998</v>
      </c>
      <c r="W18" s="104">
        <f t="shared" si="9"/>
        <v>1083.5999999999999</v>
      </c>
      <c r="X18" s="105">
        <f t="shared" si="10"/>
        <v>993.30000000000007</v>
      </c>
      <c r="Y18" s="115">
        <f t="shared" si="15"/>
        <v>903</v>
      </c>
    </row>
    <row r="19" spans="1:25" x14ac:dyDescent="0.25">
      <c r="A19" s="31" t="s">
        <v>111</v>
      </c>
      <c r="B19" s="116">
        <v>12</v>
      </c>
      <c r="C19" s="117">
        <v>716</v>
      </c>
      <c r="D19" s="111">
        <f t="shared" si="11"/>
        <v>537</v>
      </c>
      <c r="E19" s="112">
        <f t="shared" si="12"/>
        <v>465.40000000000003</v>
      </c>
      <c r="F19" s="112">
        <f t="shared" si="13"/>
        <v>429.59999999999997</v>
      </c>
      <c r="G19" s="100">
        <f t="shared" si="0"/>
        <v>393.8</v>
      </c>
      <c r="H19" s="118">
        <v>19</v>
      </c>
      <c r="I19" s="119">
        <v>1043</v>
      </c>
      <c r="J19" s="103">
        <f t="shared" si="1"/>
        <v>782.25</v>
      </c>
      <c r="K19" s="104">
        <f t="shared" si="2"/>
        <v>677.95</v>
      </c>
      <c r="L19" s="105">
        <f t="shared" si="3"/>
        <v>625.79999999999995</v>
      </c>
      <c r="M19" s="105">
        <f t="shared" si="4"/>
        <v>573.65000000000009</v>
      </c>
      <c r="N19" s="118">
        <v>25</v>
      </c>
      <c r="O19" s="119">
        <v>1404</v>
      </c>
      <c r="P19" s="103">
        <f t="shared" si="5"/>
        <v>982.8</v>
      </c>
      <c r="Q19" s="104">
        <f t="shared" si="6"/>
        <v>842.4</v>
      </c>
      <c r="R19" s="105">
        <f t="shared" si="7"/>
        <v>772.2</v>
      </c>
      <c r="S19" s="115">
        <f t="shared" si="14"/>
        <v>702</v>
      </c>
      <c r="T19" s="118">
        <v>22</v>
      </c>
      <c r="U19" s="119">
        <v>1244</v>
      </c>
      <c r="V19" s="103">
        <f t="shared" si="8"/>
        <v>870.8</v>
      </c>
      <c r="W19" s="104">
        <f t="shared" si="9"/>
        <v>746.4</v>
      </c>
      <c r="X19" s="105">
        <f t="shared" si="10"/>
        <v>684.2</v>
      </c>
      <c r="Y19" s="115">
        <f t="shared" si="15"/>
        <v>622</v>
      </c>
    </row>
    <row r="20" spans="1:25" x14ac:dyDescent="0.25">
      <c r="A20" s="31" t="s">
        <v>106</v>
      </c>
      <c r="B20" s="116">
        <v>24</v>
      </c>
      <c r="C20" s="117">
        <v>2753</v>
      </c>
      <c r="D20" s="111">
        <f t="shared" si="11"/>
        <v>2064.75</v>
      </c>
      <c r="E20" s="112">
        <f t="shared" si="12"/>
        <v>1789.45</v>
      </c>
      <c r="F20" s="112">
        <f t="shared" si="13"/>
        <v>1651.8</v>
      </c>
      <c r="G20" s="100">
        <f t="shared" si="0"/>
        <v>1514.15</v>
      </c>
      <c r="H20" s="118">
        <v>23</v>
      </c>
      <c r="I20" s="119">
        <v>3253</v>
      </c>
      <c r="J20" s="103">
        <f t="shared" si="1"/>
        <v>2439.75</v>
      </c>
      <c r="K20" s="104">
        <f t="shared" si="2"/>
        <v>2114.4500000000003</v>
      </c>
      <c r="L20" s="105">
        <f t="shared" si="3"/>
        <v>1951.8</v>
      </c>
      <c r="M20" s="105">
        <f t="shared" si="4"/>
        <v>1789.15</v>
      </c>
      <c r="N20" s="118">
        <v>112</v>
      </c>
      <c r="O20" s="119">
        <v>14077</v>
      </c>
      <c r="P20" s="103">
        <f t="shared" si="5"/>
        <v>9853.9</v>
      </c>
      <c r="Q20" s="104">
        <f t="shared" si="6"/>
        <v>8446.1999999999989</v>
      </c>
      <c r="R20" s="105">
        <f t="shared" si="7"/>
        <v>7742.35</v>
      </c>
      <c r="S20" s="115">
        <f t="shared" si="14"/>
        <v>7038.5</v>
      </c>
      <c r="T20" s="118">
        <v>223</v>
      </c>
      <c r="U20" s="119">
        <v>23439</v>
      </c>
      <c r="V20" s="103">
        <f t="shared" si="8"/>
        <v>16407.3</v>
      </c>
      <c r="W20" s="104">
        <f t="shared" si="9"/>
        <v>14063.4</v>
      </c>
      <c r="X20" s="105">
        <f t="shared" si="10"/>
        <v>12891.45</v>
      </c>
      <c r="Y20" s="115">
        <f t="shared" si="15"/>
        <v>11719.5</v>
      </c>
    </row>
    <row r="21" spans="1:25" x14ac:dyDescent="0.25">
      <c r="A21" s="123" t="s">
        <v>107</v>
      </c>
      <c r="B21" s="116">
        <v>28</v>
      </c>
      <c r="C21" s="117">
        <v>3797</v>
      </c>
      <c r="D21" s="111">
        <f t="shared" si="11"/>
        <v>2847.75</v>
      </c>
      <c r="E21" s="112">
        <f t="shared" si="12"/>
        <v>2468.0500000000002</v>
      </c>
      <c r="F21" s="112">
        <f t="shared" si="13"/>
        <v>2278.1999999999998</v>
      </c>
      <c r="G21" s="100">
        <f t="shared" si="0"/>
        <v>2088.3500000000004</v>
      </c>
      <c r="H21" s="126">
        <v>69</v>
      </c>
      <c r="I21" s="119">
        <v>9568</v>
      </c>
      <c r="J21" s="103">
        <f t="shared" si="1"/>
        <v>7176</v>
      </c>
      <c r="K21" s="104">
        <f t="shared" si="2"/>
        <v>6219.2</v>
      </c>
      <c r="L21" s="105">
        <f t="shared" si="3"/>
        <v>5740.8</v>
      </c>
      <c r="M21" s="105">
        <f t="shared" si="4"/>
        <v>5262.4000000000005</v>
      </c>
      <c r="N21" s="126">
        <v>52</v>
      </c>
      <c r="O21" s="119">
        <v>6811</v>
      </c>
      <c r="P21" s="103">
        <f t="shared" si="5"/>
        <v>4767.7</v>
      </c>
      <c r="Q21" s="104">
        <f t="shared" si="6"/>
        <v>4086.6</v>
      </c>
      <c r="R21" s="105">
        <f t="shared" si="7"/>
        <v>3746.05</v>
      </c>
      <c r="S21" s="115">
        <f t="shared" si="14"/>
        <v>3405.5</v>
      </c>
      <c r="T21" s="126">
        <v>54</v>
      </c>
      <c r="U21" s="119">
        <v>6946</v>
      </c>
      <c r="V21" s="103">
        <f t="shared" si="8"/>
        <v>4862.2</v>
      </c>
      <c r="W21" s="104">
        <f t="shared" si="9"/>
        <v>4167.5999999999995</v>
      </c>
      <c r="X21" s="105">
        <f t="shared" si="10"/>
        <v>3820.3</v>
      </c>
      <c r="Y21" s="115">
        <f t="shared" si="15"/>
        <v>3473</v>
      </c>
    </row>
    <row r="22" spans="1:25" x14ac:dyDescent="0.25">
      <c r="A22" s="123" t="s">
        <v>146</v>
      </c>
      <c r="B22" s="124">
        <v>32</v>
      </c>
      <c r="C22" s="125">
        <v>3619</v>
      </c>
      <c r="D22" s="111">
        <f t="shared" si="11"/>
        <v>2714.25</v>
      </c>
      <c r="E22" s="112">
        <f t="shared" si="12"/>
        <v>2352.35</v>
      </c>
      <c r="F22" s="112">
        <f t="shared" si="13"/>
        <v>2171.4</v>
      </c>
      <c r="G22" s="100">
        <f t="shared" si="0"/>
        <v>1990.4500000000003</v>
      </c>
      <c r="H22" s="126">
        <v>331</v>
      </c>
      <c r="I22" s="127">
        <v>32119</v>
      </c>
      <c r="J22" s="103">
        <f t="shared" si="1"/>
        <v>24089.25</v>
      </c>
      <c r="K22" s="104">
        <f t="shared" si="2"/>
        <v>20877.350000000002</v>
      </c>
      <c r="L22" s="105">
        <f t="shared" si="3"/>
        <v>19271.399999999998</v>
      </c>
      <c r="M22" s="105">
        <f t="shared" si="4"/>
        <v>17665.45</v>
      </c>
      <c r="N22" s="126"/>
      <c r="O22" s="127"/>
      <c r="P22" s="103"/>
      <c r="Q22" s="104"/>
      <c r="R22" s="105"/>
      <c r="S22" s="115"/>
      <c r="T22" s="126"/>
      <c r="U22" s="127"/>
      <c r="V22" s="103"/>
      <c r="W22" s="104"/>
      <c r="X22" s="105"/>
      <c r="Y22" s="115"/>
    </row>
    <row r="23" spans="1:25" x14ac:dyDescent="0.25">
      <c r="A23" s="123" t="s">
        <v>108</v>
      </c>
      <c r="B23" s="124">
        <v>16</v>
      </c>
      <c r="C23" s="125">
        <v>3611</v>
      </c>
      <c r="D23" s="111">
        <f t="shared" si="11"/>
        <v>2708.25</v>
      </c>
      <c r="E23" s="112">
        <f t="shared" si="12"/>
        <v>2347.15</v>
      </c>
      <c r="F23" s="112">
        <f t="shared" si="13"/>
        <v>2166.6</v>
      </c>
      <c r="G23" s="100">
        <f t="shared" si="0"/>
        <v>1986.0500000000002</v>
      </c>
      <c r="H23" s="126">
        <v>13</v>
      </c>
      <c r="I23" s="127">
        <v>2835</v>
      </c>
      <c r="J23" s="103">
        <f t="shared" si="1"/>
        <v>2126.25</v>
      </c>
      <c r="K23" s="104">
        <f t="shared" si="2"/>
        <v>1842.75</v>
      </c>
      <c r="L23" s="105">
        <f t="shared" si="3"/>
        <v>1701</v>
      </c>
      <c r="M23" s="105">
        <f t="shared" si="4"/>
        <v>1559.2500000000002</v>
      </c>
      <c r="N23" s="126">
        <v>204</v>
      </c>
      <c r="O23" s="127">
        <v>16283</v>
      </c>
      <c r="P23" s="103">
        <f t="shared" si="5"/>
        <v>11398.099999999999</v>
      </c>
      <c r="Q23" s="104">
        <f t="shared" si="6"/>
        <v>9769.7999999999993</v>
      </c>
      <c r="R23" s="105">
        <f t="shared" si="7"/>
        <v>8955.6500000000015</v>
      </c>
      <c r="S23" s="115">
        <f t="shared" si="14"/>
        <v>8141.5</v>
      </c>
      <c r="T23" s="126"/>
      <c r="U23" s="127"/>
      <c r="V23" s="103"/>
      <c r="W23" s="104"/>
      <c r="X23" s="105"/>
      <c r="Y23" s="115"/>
    </row>
    <row r="24" spans="1:25" x14ac:dyDescent="0.25">
      <c r="A24" s="123" t="s">
        <v>109</v>
      </c>
      <c r="B24" s="124">
        <v>46</v>
      </c>
      <c r="C24" s="125">
        <v>2830</v>
      </c>
      <c r="D24" s="111">
        <f t="shared" si="11"/>
        <v>2122.5</v>
      </c>
      <c r="E24" s="112">
        <f t="shared" si="12"/>
        <v>1839.5</v>
      </c>
      <c r="F24" s="112">
        <f t="shared" si="13"/>
        <v>1698</v>
      </c>
      <c r="G24" s="100">
        <f t="shared" si="0"/>
        <v>1556.5000000000002</v>
      </c>
      <c r="H24" s="126">
        <v>65</v>
      </c>
      <c r="I24" s="127">
        <v>3914</v>
      </c>
      <c r="J24" s="103">
        <f t="shared" si="1"/>
        <v>2935.5</v>
      </c>
      <c r="K24" s="104">
        <f t="shared" si="2"/>
        <v>2544.1</v>
      </c>
      <c r="L24" s="105">
        <f t="shared" si="3"/>
        <v>2348.4</v>
      </c>
      <c r="M24" s="105">
        <f t="shared" si="4"/>
        <v>2152.7000000000003</v>
      </c>
      <c r="N24" s="126">
        <v>48</v>
      </c>
      <c r="O24" s="127">
        <v>2741</v>
      </c>
      <c r="P24" s="103">
        <f t="shared" si="5"/>
        <v>1918.6999999999998</v>
      </c>
      <c r="Q24" s="104">
        <f t="shared" si="6"/>
        <v>1644.6</v>
      </c>
      <c r="R24" s="105">
        <f t="shared" si="7"/>
        <v>1507.5500000000002</v>
      </c>
      <c r="S24" s="115">
        <f t="shared" si="14"/>
        <v>1370.5</v>
      </c>
      <c r="T24" s="126">
        <v>312</v>
      </c>
      <c r="U24" s="127">
        <v>18962</v>
      </c>
      <c r="V24" s="103">
        <f>U24*0.7</f>
        <v>13273.4</v>
      </c>
      <c r="W24" s="104">
        <f>U24*0.6</f>
        <v>11377.199999999999</v>
      </c>
      <c r="X24" s="105">
        <f>U24*0.55</f>
        <v>10429.1</v>
      </c>
      <c r="Y24" s="115">
        <f>U24*0.5</f>
        <v>9481</v>
      </c>
    </row>
    <row r="25" spans="1:25" x14ac:dyDescent="0.25">
      <c r="A25" s="123" t="s">
        <v>110</v>
      </c>
      <c r="B25" s="124">
        <v>15</v>
      </c>
      <c r="C25" s="125">
        <v>1174</v>
      </c>
      <c r="D25" s="111">
        <f t="shared" si="11"/>
        <v>880.5</v>
      </c>
      <c r="E25" s="112">
        <f t="shared" si="12"/>
        <v>763.1</v>
      </c>
      <c r="F25" s="112">
        <f t="shared" si="13"/>
        <v>704.4</v>
      </c>
      <c r="G25" s="100">
        <f t="shared" si="0"/>
        <v>645.70000000000005</v>
      </c>
      <c r="H25" s="126">
        <v>32</v>
      </c>
      <c r="I25" s="127">
        <v>2520</v>
      </c>
      <c r="J25" s="103">
        <f t="shared" si="1"/>
        <v>1890</v>
      </c>
      <c r="K25" s="104">
        <f t="shared" si="2"/>
        <v>1638</v>
      </c>
      <c r="L25" s="105">
        <f t="shared" si="3"/>
        <v>1512</v>
      </c>
      <c r="M25" s="105">
        <f t="shared" si="4"/>
        <v>1386</v>
      </c>
      <c r="N25" s="126">
        <v>390</v>
      </c>
      <c r="O25" s="127">
        <v>38189</v>
      </c>
      <c r="P25" s="103">
        <f t="shared" si="5"/>
        <v>26732.3</v>
      </c>
      <c r="Q25" s="104">
        <f t="shared" si="6"/>
        <v>22913.399999999998</v>
      </c>
      <c r="R25" s="105">
        <f t="shared" si="7"/>
        <v>21003.95</v>
      </c>
      <c r="S25" s="115">
        <f t="shared" si="14"/>
        <v>19094.5</v>
      </c>
      <c r="T25" s="126"/>
      <c r="U25" s="127"/>
      <c r="V25" s="103"/>
      <c r="W25" s="104"/>
      <c r="X25" s="105"/>
      <c r="Y25" s="115"/>
    </row>
    <row r="26" spans="1:25" x14ac:dyDescent="0.25">
      <c r="A26" s="123" t="s">
        <v>105</v>
      </c>
      <c r="B26" s="124">
        <v>34</v>
      </c>
      <c r="C26" s="125">
        <v>5125</v>
      </c>
      <c r="D26" s="111">
        <f t="shared" si="11"/>
        <v>3843.75</v>
      </c>
      <c r="E26" s="112">
        <f t="shared" si="12"/>
        <v>3331.25</v>
      </c>
      <c r="F26" s="112">
        <f t="shared" si="13"/>
        <v>3075</v>
      </c>
      <c r="G26" s="100">
        <f t="shared" si="0"/>
        <v>2818.7500000000005</v>
      </c>
      <c r="H26" s="126">
        <v>48</v>
      </c>
      <c r="I26" s="127">
        <v>7208</v>
      </c>
      <c r="J26" s="103">
        <f t="shared" si="1"/>
        <v>5406</v>
      </c>
      <c r="K26" s="104">
        <f t="shared" si="2"/>
        <v>4685.2</v>
      </c>
      <c r="L26" s="105">
        <f t="shared" si="3"/>
        <v>4324.8</v>
      </c>
      <c r="M26" s="105">
        <f t="shared" si="4"/>
        <v>3964.4000000000005</v>
      </c>
      <c r="N26" s="118">
        <v>45</v>
      </c>
      <c r="O26" s="122">
        <v>6591</v>
      </c>
      <c r="P26" s="103">
        <f t="shared" si="5"/>
        <v>4613.7</v>
      </c>
      <c r="Q26" s="104">
        <f t="shared" si="6"/>
        <v>3954.6</v>
      </c>
      <c r="R26" s="105">
        <f t="shared" si="7"/>
        <v>3625.05</v>
      </c>
      <c r="S26" s="115">
        <f t="shared" si="14"/>
        <v>3295.5</v>
      </c>
      <c r="T26" s="118">
        <v>37</v>
      </c>
      <c r="U26" s="122">
        <v>5321</v>
      </c>
      <c r="V26" s="103">
        <f>U26*0.7</f>
        <v>3724.7</v>
      </c>
      <c r="W26" s="104">
        <f>U26*0.6</f>
        <v>3192.6</v>
      </c>
      <c r="X26" s="105">
        <f>U26*0.55</f>
        <v>2926.55</v>
      </c>
      <c r="Y26" s="115">
        <f>U26*0.5</f>
        <v>2660.5</v>
      </c>
    </row>
    <row r="27" spans="1:25" x14ac:dyDescent="0.25">
      <c r="A27" s="31" t="s">
        <v>113</v>
      </c>
      <c r="B27" s="116">
        <v>26</v>
      </c>
      <c r="C27" s="117">
        <v>1998</v>
      </c>
      <c r="D27" s="111">
        <f t="shared" si="11"/>
        <v>1498.5</v>
      </c>
      <c r="E27" s="112">
        <f t="shared" si="12"/>
        <v>1298.7</v>
      </c>
      <c r="F27" s="112">
        <f t="shared" si="13"/>
        <v>1198.8</v>
      </c>
      <c r="G27" s="100">
        <f t="shared" si="0"/>
        <v>1098.9000000000001</v>
      </c>
      <c r="H27" s="118">
        <v>38</v>
      </c>
      <c r="I27" s="122">
        <v>2970</v>
      </c>
      <c r="J27" s="103">
        <f t="shared" si="1"/>
        <v>2227.5</v>
      </c>
      <c r="K27" s="104">
        <f t="shared" si="2"/>
        <v>1930.5</v>
      </c>
      <c r="L27" s="105">
        <f t="shared" si="3"/>
        <v>1782</v>
      </c>
      <c r="M27" s="105">
        <f t="shared" si="4"/>
        <v>1633.5000000000002</v>
      </c>
      <c r="N27" s="118">
        <v>59</v>
      </c>
      <c r="O27" s="122">
        <v>4345</v>
      </c>
      <c r="P27" s="103">
        <f t="shared" si="5"/>
        <v>3041.5</v>
      </c>
      <c r="Q27" s="104">
        <f t="shared" si="6"/>
        <v>2607</v>
      </c>
      <c r="R27" s="105">
        <f t="shared" si="7"/>
        <v>2389.75</v>
      </c>
      <c r="S27" s="115">
        <f t="shared" si="14"/>
        <v>2172.5</v>
      </c>
      <c r="T27" s="118">
        <v>311</v>
      </c>
      <c r="U27" s="122">
        <v>24338</v>
      </c>
      <c r="V27" s="103">
        <f>U27*0.7</f>
        <v>17036.599999999999</v>
      </c>
      <c r="W27" s="104">
        <f>U27*0.6</f>
        <v>14602.8</v>
      </c>
      <c r="X27" s="105">
        <f>U27*0.55</f>
        <v>13385.900000000001</v>
      </c>
      <c r="Y27" s="115">
        <f>U27*0.5</f>
        <v>12169</v>
      </c>
    </row>
    <row r="28" spans="1:25" ht="15.75" thickBot="1" x14ac:dyDescent="0.3">
      <c r="A28" s="128" t="s">
        <v>114</v>
      </c>
      <c r="B28" s="216">
        <v>42</v>
      </c>
      <c r="C28" s="217">
        <v>4867</v>
      </c>
      <c r="D28" s="111">
        <f t="shared" si="11"/>
        <v>3650.25</v>
      </c>
      <c r="E28" s="112">
        <f t="shared" si="12"/>
        <v>3163.55</v>
      </c>
      <c r="F28" s="112">
        <f t="shared" si="13"/>
        <v>2920.2</v>
      </c>
      <c r="G28" s="100">
        <f t="shared" si="0"/>
        <v>2676.8500000000004</v>
      </c>
      <c r="H28" s="131">
        <v>64</v>
      </c>
      <c r="I28" s="132">
        <v>7127</v>
      </c>
      <c r="J28" s="103">
        <f t="shared" si="1"/>
        <v>5345.25</v>
      </c>
      <c r="K28" s="104">
        <f t="shared" si="2"/>
        <v>4632.55</v>
      </c>
      <c r="L28" s="105">
        <f t="shared" si="3"/>
        <v>4276.2</v>
      </c>
      <c r="M28" s="105">
        <f t="shared" si="4"/>
        <v>3919.8500000000004</v>
      </c>
      <c r="N28" s="133">
        <v>41</v>
      </c>
      <c r="O28" s="132">
        <v>3293</v>
      </c>
      <c r="P28" s="103">
        <f t="shared" si="5"/>
        <v>2305.1</v>
      </c>
      <c r="Q28" s="104">
        <f t="shared" si="6"/>
        <v>1975.8</v>
      </c>
      <c r="R28" s="105">
        <f t="shared" si="7"/>
        <v>1811.15</v>
      </c>
      <c r="S28" s="115">
        <f t="shared" si="14"/>
        <v>1646.5</v>
      </c>
      <c r="T28" s="133">
        <v>366</v>
      </c>
      <c r="U28" s="132">
        <v>37738</v>
      </c>
      <c r="V28" s="103">
        <f>U28*0.7</f>
        <v>26416.6</v>
      </c>
      <c r="W28" s="104">
        <f>U28*0.6</f>
        <v>22642.799999999999</v>
      </c>
      <c r="X28" s="105">
        <f>U28*0.55</f>
        <v>20755.900000000001</v>
      </c>
      <c r="Y28" s="115">
        <f>U28*0.5</f>
        <v>18869</v>
      </c>
    </row>
    <row r="29" spans="1:25" ht="15" customHeight="1" thickTop="1" thickBot="1" x14ac:dyDescent="0.3">
      <c r="A29" s="134" t="s">
        <v>115</v>
      </c>
      <c r="B29" s="218">
        <f t="shared" ref="B29:Y29" si="16">SUM(B9:B28)</f>
        <v>1911</v>
      </c>
      <c r="C29" s="219">
        <f t="shared" si="16"/>
        <v>205198</v>
      </c>
      <c r="D29" s="187">
        <f t="shared" si="16"/>
        <v>153898.5</v>
      </c>
      <c r="E29" s="188">
        <f t="shared" si="16"/>
        <v>133378.70000000001</v>
      </c>
      <c r="F29" s="220">
        <f t="shared" si="16"/>
        <v>123118.79999999999</v>
      </c>
      <c r="G29" s="221">
        <f t="shared" si="16"/>
        <v>112858.90000000001</v>
      </c>
      <c r="H29" s="140">
        <f t="shared" si="16"/>
        <v>2416</v>
      </c>
      <c r="I29" s="141">
        <f t="shared" si="16"/>
        <v>252311</v>
      </c>
      <c r="J29" s="142">
        <f t="shared" si="16"/>
        <v>189233.25</v>
      </c>
      <c r="K29" s="143">
        <f t="shared" si="16"/>
        <v>164002.15</v>
      </c>
      <c r="L29" s="144">
        <f t="shared" si="16"/>
        <v>151386.6</v>
      </c>
      <c r="M29" s="222">
        <f t="shared" si="16"/>
        <v>138771.04999999999</v>
      </c>
      <c r="N29" s="145">
        <f t="shared" si="16"/>
        <v>2418</v>
      </c>
      <c r="O29" s="223">
        <f t="shared" si="16"/>
        <v>257083</v>
      </c>
      <c r="P29" s="224">
        <f t="shared" si="16"/>
        <v>179958.1</v>
      </c>
      <c r="Q29" s="225">
        <f t="shared" si="16"/>
        <v>154249.79999999999</v>
      </c>
      <c r="R29" s="225">
        <f t="shared" si="16"/>
        <v>141395.65</v>
      </c>
      <c r="S29" s="226">
        <f t="shared" si="16"/>
        <v>128541.5</v>
      </c>
      <c r="T29" s="260">
        <f t="shared" si="16"/>
        <v>3492</v>
      </c>
      <c r="U29" s="261">
        <f t="shared" si="16"/>
        <v>377458</v>
      </c>
      <c r="V29" s="272">
        <f t="shared" si="16"/>
        <v>264220.60000000003</v>
      </c>
      <c r="W29" s="273">
        <f t="shared" si="16"/>
        <v>226474.8</v>
      </c>
      <c r="X29" s="273">
        <f t="shared" si="16"/>
        <v>207601.89999999997</v>
      </c>
      <c r="Y29" s="274">
        <f t="shared" si="16"/>
        <v>188729</v>
      </c>
    </row>
    <row r="30" spans="1:25" ht="15.75" customHeight="1" thickBot="1" x14ac:dyDescent="0.3">
      <c r="B30" s="151"/>
      <c r="C30" s="108"/>
      <c r="D30" s="317" t="s">
        <v>147</v>
      </c>
      <c r="E30" s="318"/>
      <c r="F30" s="318"/>
      <c r="G30" s="319"/>
      <c r="H30" s="151"/>
      <c r="I30" s="108"/>
      <c r="J30" s="320" t="s">
        <v>148</v>
      </c>
      <c r="K30" s="321"/>
      <c r="L30" s="321"/>
      <c r="M30" s="322"/>
      <c r="O30" s="58"/>
      <c r="P30" s="349" t="s">
        <v>149</v>
      </c>
      <c r="Q30" s="350"/>
      <c r="R30" s="350"/>
      <c r="S30" s="351"/>
      <c r="U30" s="58"/>
      <c r="V30" s="326" t="s">
        <v>150</v>
      </c>
      <c r="W30" s="327"/>
      <c r="X30" s="327"/>
      <c r="Y30" s="328"/>
    </row>
    <row r="31" spans="1:25" x14ac:dyDescent="0.25">
      <c r="B31" s="151"/>
      <c r="C31" s="108"/>
      <c r="H31" s="151"/>
      <c r="I31" s="108"/>
    </row>
    <row r="32" spans="1:25" ht="15.75" thickBot="1" x14ac:dyDescent="0.3">
      <c r="B32" s="151"/>
      <c r="C32" s="108"/>
      <c r="H32" s="151"/>
      <c r="I32" s="108"/>
    </row>
    <row r="33" spans="1:25" ht="21.75" thickBot="1" x14ac:dyDescent="0.4">
      <c r="A33" s="64"/>
      <c r="B33" s="310" t="s">
        <v>116</v>
      </c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2"/>
    </row>
    <row r="34" spans="1:25" ht="15.75" x14ac:dyDescent="0.2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</row>
    <row r="35" spans="1:25" ht="15" customHeight="1" x14ac:dyDescent="0.25">
      <c r="A35" s="332"/>
      <c r="B35" s="334" t="s">
        <v>152</v>
      </c>
      <c r="C35" s="335"/>
      <c r="D35" s="335"/>
      <c r="E35" s="335"/>
      <c r="F35" s="335"/>
      <c r="G35" s="336"/>
      <c r="H35" s="337" t="s">
        <v>141</v>
      </c>
      <c r="I35" s="338"/>
      <c r="J35" s="338"/>
      <c r="K35" s="338"/>
      <c r="L35" s="338"/>
      <c r="M35" s="339"/>
      <c r="N35" s="340" t="s">
        <v>142</v>
      </c>
      <c r="O35" s="341"/>
      <c r="P35" s="341"/>
      <c r="Q35" s="341"/>
      <c r="R35" s="341"/>
      <c r="S35" s="347"/>
      <c r="T35" s="342" t="s">
        <v>143</v>
      </c>
      <c r="U35" s="343"/>
      <c r="V35" s="343"/>
      <c r="W35" s="343"/>
      <c r="X35" s="343"/>
      <c r="Y35" s="348"/>
    </row>
    <row r="36" spans="1:25" ht="30" x14ac:dyDescent="0.25">
      <c r="A36" s="333"/>
      <c r="B36" s="154"/>
      <c r="C36" s="155"/>
      <c r="D36" s="67" t="s">
        <v>87</v>
      </c>
      <c r="E36" s="68" t="s">
        <v>88</v>
      </c>
      <c r="F36" s="68" t="s">
        <v>89</v>
      </c>
      <c r="G36" s="69" t="s">
        <v>90</v>
      </c>
      <c r="H36" s="156"/>
      <c r="I36" s="157"/>
      <c r="J36" s="72" t="s">
        <v>87</v>
      </c>
      <c r="K36" s="73" t="s">
        <v>91</v>
      </c>
      <c r="L36" s="73" t="s">
        <v>89</v>
      </c>
      <c r="M36" s="74" t="s">
        <v>90</v>
      </c>
      <c r="N36" s="313"/>
      <c r="O36" s="314"/>
      <c r="P36" s="75" t="s">
        <v>87</v>
      </c>
      <c r="Q36" s="76" t="s">
        <v>91</v>
      </c>
      <c r="R36" s="76" t="s">
        <v>89</v>
      </c>
      <c r="S36" s="77" t="s">
        <v>90</v>
      </c>
      <c r="T36" s="315"/>
      <c r="U36" s="316"/>
      <c r="V36" s="251" t="s">
        <v>87</v>
      </c>
      <c r="W36" s="252" t="s">
        <v>91</v>
      </c>
      <c r="X36" s="252" t="s">
        <v>89</v>
      </c>
      <c r="Y36" s="253" t="s">
        <v>90</v>
      </c>
    </row>
    <row r="37" spans="1:25" ht="30.75" thickBot="1" x14ac:dyDescent="0.3">
      <c r="A37" s="227" t="s">
        <v>117</v>
      </c>
      <c r="B37" s="228" t="s">
        <v>144</v>
      </c>
      <c r="C37" s="159" t="s">
        <v>125</v>
      </c>
      <c r="D37" s="82">
        <v>0.25</v>
      </c>
      <c r="E37" s="83">
        <v>0.35</v>
      </c>
      <c r="F37" s="83">
        <v>0.4</v>
      </c>
      <c r="G37" s="281">
        <v>0.45</v>
      </c>
      <c r="H37" s="160" t="s">
        <v>93</v>
      </c>
      <c r="I37" s="86" t="s">
        <v>125</v>
      </c>
      <c r="J37" s="87">
        <v>0.25</v>
      </c>
      <c r="K37" s="88">
        <v>0.35</v>
      </c>
      <c r="L37" s="88">
        <v>0.4</v>
      </c>
      <c r="M37" s="89">
        <v>0.45</v>
      </c>
      <c r="N37" s="90" t="s">
        <v>95</v>
      </c>
      <c r="O37" s="91" t="s">
        <v>125</v>
      </c>
      <c r="P37" s="92">
        <v>0.3</v>
      </c>
      <c r="Q37" s="93">
        <v>0.4</v>
      </c>
      <c r="R37" s="94">
        <v>0.45</v>
      </c>
      <c r="S37" s="95">
        <v>0.5</v>
      </c>
      <c r="T37" s="254" t="s">
        <v>96</v>
      </c>
      <c r="U37" s="255" t="s">
        <v>125</v>
      </c>
      <c r="V37" s="256">
        <v>0.3</v>
      </c>
      <c r="W37" s="257">
        <v>0.4</v>
      </c>
      <c r="X37" s="258">
        <v>0.45</v>
      </c>
      <c r="Y37" s="259">
        <v>0.5</v>
      </c>
    </row>
    <row r="38" spans="1:25" ht="15.75" thickTop="1" x14ac:dyDescent="0.25">
      <c r="A38" s="275" t="s">
        <v>15</v>
      </c>
      <c r="B38" s="162">
        <v>17</v>
      </c>
      <c r="C38" s="282">
        <v>2298</v>
      </c>
      <c r="D38" s="168">
        <f>C38*0.75</f>
        <v>1723.5</v>
      </c>
      <c r="E38" s="173">
        <f>C38*0.65</f>
        <v>1493.7</v>
      </c>
      <c r="F38" s="173">
        <f>C38*0.6</f>
        <v>1378.8</v>
      </c>
      <c r="G38" s="283">
        <f>C38*0.55</f>
        <v>1263.9000000000001</v>
      </c>
      <c r="H38" s="167">
        <v>27</v>
      </c>
      <c r="I38" s="114">
        <v>2978</v>
      </c>
      <c r="J38" s="103">
        <f>I38*0.75</f>
        <v>2233.5</v>
      </c>
      <c r="K38" s="168">
        <f>I38*0.65</f>
        <v>1935.7</v>
      </c>
      <c r="L38" s="105">
        <f>I38*0.6</f>
        <v>1786.8</v>
      </c>
      <c r="M38" s="105">
        <f>I38*0.55</f>
        <v>1637.9</v>
      </c>
      <c r="N38" s="167">
        <v>24</v>
      </c>
      <c r="O38" s="114">
        <v>2760</v>
      </c>
      <c r="P38" s="103">
        <f>O38*0.7</f>
        <v>1931.9999999999998</v>
      </c>
      <c r="Q38" s="168">
        <f>O38*0.6</f>
        <v>1656</v>
      </c>
      <c r="R38" s="105">
        <f>O38*0.55</f>
        <v>1518.0000000000002</v>
      </c>
      <c r="S38" s="115">
        <f>O38*0.5</f>
        <v>1380</v>
      </c>
      <c r="T38" s="167">
        <v>49</v>
      </c>
      <c r="U38" s="114">
        <v>5416</v>
      </c>
      <c r="V38" s="103">
        <f>U38*0.7</f>
        <v>3791.2</v>
      </c>
      <c r="W38" s="168">
        <f>U38*0.6</f>
        <v>3249.6</v>
      </c>
      <c r="X38" s="105">
        <f>U38*0.55</f>
        <v>2978.8</v>
      </c>
      <c r="Y38" s="115">
        <f>U38*0.5</f>
        <v>2708</v>
      </c>
    </row>
    <row r="39" spans="1:25" x14ac:dyDescent="0.25">
      <c r="A39" s="169" t="s">
        <v>19</v>
      </c>
      <c r="B39" s="170">
        <v>9</v>
      </c>
      <c r="C39" s="233">
        <v>911</v>
      </c>
      <c r="D39" s="234">
        <f>C39*0.75</f>
        <v>683.25</v>
      </c>
      <c r="E39" s="235">
        <f>C39*0.65</f>
        <v>592.15</v>
      </c>
      <c r="F39" s="235">
        <f>C39*0.6</f>
        <v>546.6</v>
      </c>
      <c r="G39" s="236">
        <f>C39*0.55</f>
        <v>501.05000000000007</v>
      </c>
      <c r="H39" s="174">
        <v>10</v>
      </c>
      <c r="I39" s="119">
        <v>1025</v>
      </c>
      <c r="J39" s="103">
        <f t="shared" ref="J39:J68" si="17">I39*0.75</f>
        <v>768.75</v>
      </c>
      <c r="K39" s="168">
        <f t="shared" ref="K39:K68" si="18">I39*0.65</f>
        <v>666.25</v>
      </c>
      <c r="L39" s="105">
        <f t="shared" ref="L39:L68" si="19">I39*0.6</f>
        <v>615</v>
      </c>
      <c r="M39" s="105">
        <f t="shared" ref="M39:M68" si="20">I39*0.55</f>
        <v>563.75</v>
      </c>
      <c r="N39" s="174">
        <v>12</v>
      </c>
      <c r="O39" s="119">
        <v>1159</v>
      </c>
      <c r="P39" s="103">
        <f t="shared" ref="P39:P68" si="21">O39*0.7</f>
        <v>811.3</v>
      </c>
      <c r="Q39" s="168">
        <f t="shared" ref="Q39:Q68" si="22">O39*0.6</f>
        <v>695.4</v>
      </c>
      <c r="R39" s="105">
        <f t="shared" ref="R39:R68" si="23">O39*0.55</f>
        <v>637.45000000000005</v>
      </c>
      <c r="S39" s="115">
        <f t="shared" ref="S39:S68" si="24">O39*0.5</f>
        <v>579.5</v>
      </c>
      <c r="T39" s="174">
        <v>12</v>
      </c>
      <c r="U39" s="119">
        <v>1253</v>
      </c>
      <c r="V39" s="103">
        <f t="shared" ref="V39:V68" si="25">U39*0.7</f>
        <v>877.09999999999991</v>
      </c>
      <c r="W39" s="168">
        <f t="shared" ref="W39:W68" si="26">U39*0.6</f>
        <v>751.8</v>
      </c>
      <c r="X39" s="105">
        <f t="shared" ref="X39:X68" si="27">U39*0.55</f>
        <v>689.15000000000009</v>
      </c>
      <c r="Y39" s="115">
        <f t="shared" ref="Y39:Y68" si="28">U39*0.5</f>
        <v>626.5</v>
      </c>
    </row>
    <row r="40" spans="1:25" x14ac:dyDescent="0.25">
      <c r="A40" s="169" t="s">
        <v>134</v>
      </c>
      <c r="B40" s="170">
        <v>1</v>
      </c>
      <c r="C40" s="233">
        <v>165</v>
      </c>
      <c r="D40" s="234">
        <f t="shared" ref="D40:D68" si="29">C40*0.75</f>
        <v>123.75</v>
      </c>
      <c r="E40" s="235">
        <f t="shared" ref="E40:E68" si="30">C40*0.65</f>
        <v>107.25</v>
      </c>
      <c r="F40" s="235">
        <f t="shared" ref="F40:F68" si="31">C40*0.6</f>
        <v>99</v>
      </c>
      <c r="G40" s="236">
        <f t="shared" ref="G40:G68" si="32">C40*0.55</f>
        <v>90.750000000000014</v>
      </c>
      <c r="H40" s="174">
        <v>29</v>
      </c>
      <c r="I40" s="119">
        <v>3408</v>
      </c>
      <c r="J40" s="103">
        <f t="shared" si="17"/>
        <v>2556</v>
      </c>
      <c r="K40" s="168">
        <f t="shared" si="18"/>
        <v>2215.2000000000003</v>
      </c>
      <c r="L40" s="105">
        <f t="shared" si="19"/>
        <v>2044.8</v>
      </c>
      <c r="M40" s="105">
        <f t="shared" si="20"/>
        <v>1874.4</v>
      </c>
      <c r="N40" s="174"/>
      <c r="O40" s="119"/>
      <c r="P40" s="103"/>
      <c r="Q40" s="168"/>
      <c r="R40" s="105"/>
      <c r="S40" s="115"/>
      <c r="T40" s="174"/>
      <c r="U40" s="119"/>
      <c r="V40" s="103"/>
      <c r="W40" s="168"/>
      <c r="X40" s="105"/>
      <c r="Y40" s="115"/>
    </row>
    <row r="41" spans="1:25" x14ac:dyDescent="0.25">
      <c r="A41" s="169" t="s">
        <v>135</v>
      </c>
      <c r="B41" s="170">
        <v>2</v>
      </c>
      <c r="C41" s="233">
        <v>230</v>
      </c>
      <c r="D41" s="234">
        <f t="shared" si="29"/>
        <v>172.5</v>
      </c>
      <c r="E41" s="235">
        <f t="shared" si="30"/>
        <v>149.5</v>
      </c>
      <c r="F41" s="235">
        <f t="shared" si="31"/>
        <v>138</v>
      </c>
      <c r="G41" s="236">
        <f t="shared" si="32"/>
        <v>126.50000000000001</v>
      </c>
      <c r="H41" s="174">
        <v>26</v>
      </c>
      <c r="I41" s="119">
        <v>2808</v>
      </c>
      <c r="J41" s="103">
        <f t="shared" si="17"/>
        <v>2106</v>
      </c>
      <c r="K41" s="168">
        <f t="shared" si="18"/>
        <v>1825.2</v>
      </c>
      <c r="L41" s="105">
        <f t="shared" si="19"/>
        <v>1684.8</v>
      </c>
      <c r="M41" s="105">
        <f t="shared" si="20"/>
        <v>1544.4</v>
      </c>
      <c r="N41" s="174"/>
      <c r="O41" s="119"/>
      <c r="P41" s="103"/>
      <c r="Q41" s="168"/>
      <c r="R41" s="105"/>
      <c r="S41" s="115"/>
      <c r="T41" s="174"/>
      <c r="U41" s="119"/>
      <c r="V41" s="103"/>
      <c r="W41" s="168"/>
      <c r="X41" s="105"/>
      <c r="Y41" s="115"/>
    </row>
    <row r="42" spans="1:25" x14ac:dyDescent="0.25">
      <c r="A42" s="267" t="s">
        <v>23</v>
      </c>
      <c r="B42" s="175">
        <v>26</v>
      </c>
      <c r="C42" s="233">
        <v>3692</v>
      </c>
      <c r="D42" s="234">
        <f t="shared" si="29"/>
        <v>2769</v>
      </c>
      <c r="E42" s="235">
        <f t="shared" si="30"/>
        <v>2399.8000000000002</v>
      </c>
      <c r="F42" s="235">
        <f t="shared" si="31"/>
        <v>2215.1999999999998</v>
      </c>
      <c r="G42" s="236">
        <f t="shared" si="32"/>
        <v>2030.6000000000001</v>
      </c>
      <c r="H42" s="174">
        <v>44</v>
      </c>
      <c r="I42" s="119">
        <v>5675</v>
      </c>
      <c r="J42" s="103">
        <f t="shared" si="17"/>
        <v>4256.25</v>
      </c>
      <c r="K42" s="168">
        <f t="shared" si="18"/>
        <v>3688.75</v>
      </c>
      <c r="L42" s="105">
        <f t="shared" si="19"/>
        <v>3405</v>
      </c>
      <c r="M42" s="105">
        <f t="shared" si="20"/>
        <v>3121.2500000000005</v>
      </c>
      <c r="N42" s="174">
        <v>25</v>
      </c>
      <c r="O42" s="119">
        <v>3055</v>
      </c>
      <c r="P42" s="103">
        <f t="shared" si="21"/>
        <v>2138.5</v>
      </c>
      <c r="Q42" s="168">
        <f t="shared" si="22"/>
        <v>1833</v>
      </c>
      <c r="R42" s="105">
        <f t="shared" si="23"/>
        <v>1680.2500000000002</v>
      </c>
      <c r="S42" s="115">
        <f t="shared" si="24"/>
        <v>1527.5</v>
      </c>
      <c r="T42" s="174">
        <v>91</v>
      </c>
      <c r="U42" s="119">
        <v>11768</v>
      </c>
      <c r="V42" s="103">
        <f t="shared" si="25"/>
        <v>8237.6</v>
      </c>
      <c r="W42" s="168">
        <f t="shared" si="26"/>
        <v>7060.8</v>
      </c>
      <c r="X42" s="105">
        <f t="shared" si="27"/>
        <v>6472.4000000000005</v>
      </c>
      <c r="Y42" s="115">
        <f t="shared" si="28"/>
        <v>5884</v>
      </c>
    </row>
    <row r="43" spans="1:25" x14ac:dyDescent="0.25">
      <c r="A43" s="267" t="s">
        <v>27</v>
      </c>
      <c r="B43" s="175">
        <v>43</v>
      </c>
      <c r="C43" s="233">
        <v>4342</v>
      </c>
      <c r="D43" s="234">
        <f t="shared" si="29"/>
        <v>3256.5</v>
      </c>
      <c r="E43" s="235">
        <f t="shared" si="30"/>
        <v>2822.3</v>
      </c>
      <c r="F43" s="235">
        <f t="shared" si="31"/>
        <v>2605.1999999999998</v>
      </c>
      <c r="G43" s="236">
        <f t="shared" si="32"/>
        <v>2388.1000000000004</v>
      </c>
      <c r="H43" s="174">
        <v>37</v>
      </c>
      <c r="I43" s="119">
        <v>3656</v>
      </c>
      <c r="J43" s="103">
        <f t="shared" si="17"/>
        <v>2742</v>
      </c>
      <c r="K43" s="168">
        <f t="shared" si="18"/>
        <v>2376.4</v>
      </c>
      <c r="L43" s="105">
        <f t="shared" si="19"/>
        <v>2193.6</v>
      </c>
      <c r="M43" s="105">
        <f t="shared" si="20"/>
        <v>2010.8000000000002</v>
      </c>
      <c r="N43" s="174">
        <v>33</v>
      </c>
      <c r="O43" s="119">
        <v>3334</v>
      </c>
      <c r="P43" s="103">
        <f t="shared" si="21"/>
        <v>2333.7999999999997</v>
      </c>
      <c r="Q43" s="168">
        <f t="shared" si="22"/>
        <v>2000.3999999999999</v>
      </c>
      <c r="R43" s="105">
        <f t="shared" si="23"/>
        <v>1833.7</v>
      </c>
      <c r="S43" s="115">
        <f t="shared" si="24"/>
        <v>1667</v>
      </c>
      <c r="T43" s="174">
        <v>36</v>
      </c>
      <c r="U43" s="119">
        <v>3223</v>
      </c>
      <c r="V43" s="103">
        <f t="shared" si="25"/>
        <v>2256.1</v>
      </c>
      <c r="W43" s="168">
        <f t="shared" si="26"/>
        <v>1933.8</v>
      </c>
      <c r="X43" s="105">
        <f t="shared" si="27"/>
        <v>1772.65</v>
      </c>
      <c r="Y43" s="115">
        <f t="shared" si="28"/>
        <v>1611.5</v>
      </c>
    </row>
    <row r="44" spans="1:25" x14ac:dyDescent="0.25">
      <c r="A44" s="267" t="s">
        <v>29</v>
      </c>
      <c r="B44" s="175">
        <v>50</v>
      </c>
      <c r="C44" s="233">
        <v>6296</v>
      </c>
      <c r="D44" s="234">
        <f t="shared" si="29"/>
        <v>4722</v>
      </c>
      <c r="E44" s="235">
        <f t="shared" si="30"/>
        <v>4092.4</v>
      </c>
      <c r="F44" s="235">
        <f t="shared" si="31"/>
        <v>3777.6</v>
      </c>
      <c r="G44" s="236">
        <f t="shared" si="32"/>
        <v>3462.8</v>
      </c>
      <c r="H44" s="174">
        <v>47</v>
      </c>
      <c r="I44" s="119">
        <v>6503</v>
      </c>
      <c r="J44" s="103">
        <f t="shared" si="17"/>
        <v>4877.25</v>
      </c>
      <c r="K44" s="168">
        <f t="shared" si="18"/>
        <v>4226.95</v>
      </c>
      <c r="L44" s="105">
        <f t="shared" si="19"/>
        <v>3901.7999999999997</v>
      </c>
      <c r="M44" s="105">
        <f t="shared" si="20"/>
        <v>3576.65</v>
      </c>
      <c r="N44" s="174">
        <v>75</v>
      </c>
      <c r="O44" s="119">
        <v>11748</v>
      </c>
      <c r="P44" s="103">
        <f t="shared" si="21"/>
        <v>8223.6</v>
      </c>
      <c r="Q44" s="168">
        <f t="shared" si="22"/>
        <v>7048.8</v>
      </c>
      <c r="R44" s="105">
        <f t="shared" si="23"/>
        <v>6461.4000000000005</v>
      </c>
      <c r="S44" s="115">
        <f t="shared" si="24"/>
        <v>5874</v>
      </c>
      <c r="T44" s="174">
        <v>76</v>
      </c>
      <c r="U44" s="119">
        <v>11260</v>
      </c>
      <c r="V44" s="103">
        <f t="shared" si="25"/>
        <v>7881.9999999999991</v>
      </c>
      <c r="W44" s="168">
        <f t="shared" si="26"/>
        <v>6756</v>
      </c>
      <c r="X44" s="105">
        <f t="shared" si="27"/>
        <v>6193.0000000000009</v>
      </c>
      <c r="Y44" s="115">
        <f t="shared" si="28"/>
        <v>5630</v>
      </c>
    </row>
    <row r="45" spans="1:25" x14ac:dyDescent="0.25">
      <c r="A45" s="267" t="s">
        <v>31</v>
      </c>
      <c r="B45" s="175"/>
      <c r="C45" s="233"/>
      <c r="D45" s="234"/>
      <c r="E45" s="235"/>
      <c r="F45" s="235"/>
      <c r="G45" s="236"/>
      <c r="H45" s="174"/>
      <c r="I45" s="119"/>
      <c r="J45" s="103"/>
      <c r="K45" s="168"/>
      <c r="L45" s="105"/>
      <c r="M45" s="105"/>
      <c r="N45" s="174">
        <v>1</v>
      </c>
      <c r="O45" s="119">
        <v>41</v>
      </c>
      <c r="P45" s="103">
        <f t="shared" si="21"/>
        <v>28.7</v>
      </c>
      <c r="Q45" s="168">
        <f t="shared" si="22"/>
        <v>24.599999999999998</v>
      </c>
      <c r="R45" s="105">
        <f t="shared" si="23"/>
        <v>22.55</v>
      </c>
      <c r="S45" s="115">
        <f t="shared" si="24"/>
        <v>20.5</v>
      </c>
      <c r="T45" s="174">
        <v>15</v>
      </c>
      <c r="U45" s="119">
        <v>829</v>
      </c>
      <c r="V45" s="103">
        <f t="shared" si="25"/>
        <v>580.29999999999995</v>
      </c>
      <c r="W45" s="168">
        <f t="shared" si="26"/>
        <v>497.4</v>
      </c>
      <c r="X45" s="105">
        <f t="shared" si="27"/>
        <v>455.95000000000005</v>
      </c>
      <c r="Y45" s="115">
        <f t="shared" si="28"/>
        <v>414.5</v>
      </c>
    </row>
    <row r="46" spans="1:25" x14ac:dyDescent="0.25">
      <c r="A46" s="267" t="s">
        <v>136</v>
      </c>
      <c r="B46" s="175">
        <v>9</v>
      </c>
      <c r="C46" s="233">
        <v>945</v>
      </c>
      <c r="D46" s="234">
        <f t="shared" si="29"/>
        <v>708.75</v>
      </c>
      <c r="E46" s="235">
        <f t="shared" si="30"/>
        <v>614.25</v>
      </c>
      <c r="F46" s="235">
        <f>C46*0.6</f>
        <v>567</v>
      </c>
      <c r="G46" s="236">
        <f t="shared" si="32"/>
        <v>519.75</v>
      </c>
      <c r="H46" s="174">
        <v>2</v>
      </c>
      <c r="I46" s="119">
        <v>182</v>
      </c>
      <c r="J46" s="103">
        <f t="shared" si="17"/>
        <v>136.5</v>
      </c>
      <c r="K46" s="168">
        <f t="shared" si="18"/>
        <v>118.3</v>
      </c>
      <c r="L46" s="105">
        <f t="shared" si="19"/>
        <v>109.2</v>
      </c>
      <c r="M46" s="105">
        <f t="shared" si="20"/>
        <v>100.10000000000001</v>
      </c>
      <c r="N46" s="174"/>
      <c r="O46" s="119"/>
      <c r="P46" s="103"/>
      <c r="Q46" s="168"/>
      <c r="R46" s="105"/>
      <c r="S46" s="115"/>
      <c r="T46" s="174"/>
      <c r="U46" s="119"/>
      <c r="V46" s="103"/>
      <c r="W46" s="168"/>
      <c r="X46" s="105"/>
      <c r="Y46" s="115"/>
    </row>
    <row r="47" spans="1:25" x14ac:dyDescent="0.25">
      <c r="A47" s="267" t="s">
        <v>33</v>
      </c>
      <c r="B47" s="175">
        <v>121</v>
      </c>
      <c r="C47" s="233">
        <v>12512</v>
      </c>
      <c r="D47" s="234">
        <f t="shared" si="29"/>
        <v>9384</v>
      </c>
      <c r="E47" s="235">
        <f t="shared" si="30"/>
        <v>8132.8</v>
      </c>
      <c r="F47" s="235">
        <f t="shared" ref="F47:F52" si="33">C47*0.6</f>
        <v>7507.2</v>
      </c>
      <c r="G47" s="236">
        <f t="shared" si="32"/>
        <v>6881.6</v>
      </c>
      <c r="H47" s="174">
        <v>122</v>
      </c>
      <c r="I47" s="119">
        <v>12504</v>
      </c>
      <c r="J47" s="103">
        <f t="shared" si="17"/>
        <v>9378</v>
      </c>
      <c r="K47" s="168">
        <f t="shared" si="18"/>
        <v>8127.6</v>
      </c>
      <c r="L47" s="105">
        <f t="shared" si="19"/>
        <v>7502.4</v>
      </c>
      <c r="M47" s="105">
        <f t="shared" si="20"/>
        <v>6877.2000000000007</v>
      </c>
      <c r="N47" s="174">
        <v>72</v>
      </c>
      <c r="O47" s="119">
        <v>7443</v>
      </c>
      <c r="P47" s="103">
        <f t="shared" si="21"/>
        <v>5210.0999999999995</v>
      </c>
      <c r="Q47" s="168">
        <f t="shared" si="22"/>
        <v>4465.8</v>
      </c>
      <c r="R47" s="105">
        <f t="shared" si="23"/>
        <v>4093.6500000000005</v>
      </c>
      <c r="S47" s="115">
        <f t="shared" si="24"/>
        <v>3721.5</v>
      </c>
      <c r="T47" s="174">
        <v>257</v>
      </c>
      <c r="U47" s="119">
        <v>34634</v>
      </c>
      <c r="V47" s="103">
        <f t="shared" si="25"/>
        <v>24243.8</v>
      </c>
      <c r="W47" s="168">
        <f t="shared" si="26"/>
        <v>20780.399999999998</v>
      </c>
      <c r="X47" s="105">
        <f t="shared" si="27"/>
        <v>19048.7</v>
      </c>
      <c r="Y47" s="115">
        <f t="shared" si="28"/>
        <v>17317</v>
      </c>
    </row>
    <row r="48" spans="1:25" x14ac:dyDescent="0.25">
      <c r="A48" s="267" t="s">
        <v>35</v>
      </c>
      <c r="B48" s="175">
        <v>4</v>
      </c>
      <c r="C48" s="233">
        <v>506</v>
      </c>
      <c r="D48" s="234">
        <f t="shared" si="29"/>
        <v>379.5</v>
      </c>
      <c r="E48" s="235">
        <f t="shared" si="30"/>
        <v>328.90000000000003</v>
      </c>
      <c r="F48" s="235">
        <f t="shared" si="33"/>
        <v>303.59999999999997</v>
      </c>
      <c r="G48" s="236">
        <f t="shared" si="32"/>
        <v>278.3</v>
      </c>
      <c r="H48" s="174">
        <v>14</v>
      </c>
      <c r="I48" s="119">
        <v>1513</v>
      </c>
      <c r="J48" s="103">
        <f t="shared" si="17"/>
        <v>1134.75</v>
      </c>
      <c r="K48" s="168">
        <f t="shared" si="18"/>
        <v>983.45</v>
      </c>
      <c r="L48" s="105">
        <f t="shared" si="19"/>
        <v>907.8</v>
      </c>
      <c r="M48" s="105">
        <f t="shared" si="20"/>
        <v>832.15000000000009</v>
      </c>
      <c r="N48" s="174">
        <v>12</v>
      </c>
      <c r="O48" s="119">
        <v>1525</v>
      </c>
      <c r="P48" s="103">
        <f t="shared" si="21"/>
        <v>1067.5</v>
      </c>
      <c r="Q48" s="168">
        <f t="shared" si="22"/>
        <v>915</v>
      </c>
      <c r="R48" s="105">
        <f t="shared" si="23"/>
        <v>838.75000000000011</v>
      </c>
      <c r="S48" s="115">
        <f t="shared" si="24"/>
        <v>762.5</v>
      </c>
      <c r="T48" s="174">
        <v>26</v>
      </c>
      <c r="U48" s="119">
        <v>2516</v>
      </c>
      <c r="V48" s="103">
        <f t="shared" si="25"/>
        <v>1761.1999999999998</v>
      </c>
      <c r="W48" s="168">
        <f t="shared" si="26"/>
        <v>1509.6</v>
      </c>
      <c r="X48" s="105">
        <f t="shared" si="27"/>
        <v>1383.8000000000002</v>
      </c>
      <c r="Y48" s="115">
        <f t="shared" si="28"/>
        <v>1258</v>
      </c>
    </row>
    <row r="49" spans="1:25" x14ac:dyDescent="0.25">
      <c r="A49" s="267" t="s">
        <v>37</v>
      </c>
      <c r="B49" s="175">
        <v>12</v>
      </c>
      <c r="C49" s="233">
        <v>874</v>
      </c>
      <c r="D49" s="234">
        <f t="shared" si="29"/>
        <v>655.5</v>
      </c>
      <c r="E49" s="235">
        <f t="shared" si="30"/>
        <v>568.1</v>
      </c>
      <c r="F49" s="235">
        <f t="shared" si="33"/>
        <v>524.4</v>
      </c>
      <c r="G49" s="236">
        <f t="shared" si="32"/>
        <v>480.70000000000005</v>
      </c>
      <c r="H49" s="174">
        <v>19</v>
      </c>
      <c r="I49" s="119">
        <v>1299</v>
      </c>
      <c r="J49" s="103">
        <f t="shared" si="17"/>
        <v>974.25</v>
      </c>
      <c r="K49" s="168">
        <f t="shared" si="18"/>
        <v>844.35</v>
      </c>
      <c r="L49" s="105">
        <f t="shared" si="19"/>
        <v>779.4</v>
      </c>
      <c r="M49" s="105">
        <f t="shared" si="20"/>
        <v>714.45</v>
      </c>
      <c r="N49" s="174">
        <v>12</v>
      </c>
      <c r="O49" s="119">
        <v>832</v>
      </c>
      <c r="P49" s="103">
        <f t="shared" si="21"/>
        <v>582.4</v>
      </c>
      <c r="Q49" s="168">
        <f t="shared" si="22"/>
        <v>499.2</v>
      </c>
      <c r="R49" s="105">
        <f t="shared" si="23"/>
        <v>457.6</v>
      </c>
      <c r="S49" s="115">
        <f t="shared" si="24"/>
        <v>416</v>
      </c>
      <c r="T49" s="174">
        <v>20</v>
      </c>
      <c r="U49" s="119">
        <v>1725</v>
      </c>
      <c r="V49" s="103">
        <f t="shared" si="25"/>
        <v>1207.5</v>
      </c>
      <c r="W49" s="168">
        <f t="shared" si="26"/>
        <v>1035</v>
      </c>
      <c r="X49" s="105">
        <f t="shared" si="27"/>
        <v>948.75000000000011</v>
      </c>
      <c r="Y49" s="115">
        <f t="shared" si="28"/>
        <v>862.5</v>
      </c>
    </row>
    <row r="50" spans="1:25" x14ac:dyDescent="0.25">
      <c r="A50" s="267" t="s">
        <v>39</v>
      </c>
      <c r="B50" s="175">
        <v>35</v>
      </c>
      <c r="C50" s="233">
        <v>3729</v>
      </c>
      <c r="D50" s="234">
        <f t="shared" si="29"/>
        <v>2796.75</v>
      </c>
      <c r="E50" s="235">
        <f t="shared" si="30"/>
        <v>2423.85</v>
      </c>
      <c r="F50" s="235">
        <f t="shared" si="33"/>
        <v>2237.4</v>
      </c>
      <c r="G50" s="236">
        <f t="shared" si="32"/>
        <v>2050.9500000000003</v>
      </c>
      <c r="H50" s="174">
        <v>103</v>
      </c>
      <c r="I50" s="119">
        <v>10561</v>
      </c>
      <c r="J50" s="103">
        <f t="shared" si="17"/>
        <v>7920.75</v>
      </c>
      <c r="K50" s="168">
        <f t="shared" si="18"/>
        <v>6864.6500000000005</v>
      </c>
      <c r="L50" s="105">
        <f t="shared" si="19"/>
        <v>6336.5999999999995</v>
      </c>
      <c r="M50" s="105">
        <f t="shared" si="20"/>
        <v>5808.55</v>
      </c>
      <c r="N50" s="174">
        <v>28</v>
      </c>
      <c r="O50" s="119">
        <v>3232</v>
      </c>
      <c r="P50" s="103">
        <f t="shared" si="21"/>
        <v>2262.3999999999996</v>
      </c>
      <c r="Q50" s="168">
        <f t="shared" si="22"/>
        <v>1939.1999999999998</v>
      </c>
      <c r="R50" s="105">
        <f t="shared" si="23"/>
        <v>1777.6000000000001</v>
      </c>
      <c r="S50" s="115">
        <f t="shared" si="24"/>
        <v>1616</v>
      </c>
      <c r="T50" s="174">
        <v>17</v>
      </c>
      <c r="U50" s="119">
        <v>1959</v>
      </c>
      <c r="V50" s="103">
        <f t="shared" si="25"/>
        <v>1371.3</v>
      </c>
      <c r="W50" s="168">
        <f t="shared" si="26"/>
        <v>1175.3999999999999</v>
      </c>
      <c r="X50" s="105">
        <f t="shared" si="27"/>
        <v>1077.45</v>
      </c>
      <c r="Y50" s="115">
        <f t="shared" si="28"/>
        <v>979.5</v>
      </c>
    </row>
    <row r="51" spans="1:25" x14ac:dyDescent="0.25">
      <c r="A51" s="267" t="s">
        <v>41</v>
      </c>
      <c r="B51" s="175">
        <v>238</v>
      </c>
      <c r="C51" s="233">
        <v>23780</v>
      </c>
      <c r="D51" s="234">
        <f t="shared" si="29"/>
        <v>17835</v>
      </c>
      <c r="E51" s="235">
        <f t="shared" si="30"/>
        <v>15457</v>
      </c>
      <c r="F51" s="235">
        <f t="shared" si="33"/>
        <v>14268</v>
      </c>
      <c r="G51" s="236">
        <f t="shared" si="32"/>
        <v>13079.000000000002</v>
      </c>
      <c r="H51" s="174">
        <v>356</v>
      </c>
      <c r="I51" s="119">
        <v>35690</v>
      </c>
      <c r="J51" s="103">
        <f t="shared" si="17"/>
        <v>26767.5</v>
      </c>
      <c r="K51" s="168">
        <f t="shared" si="18"/>
        <v>23198.5</v>
      </c>
      <c r="L51" s="105">
        <f t="shared" si="19"/>
        <v>21414</v>
      </c>
      <c r="M51" s="105">
        <f t="shared" si="20"/>
        <v>19629.5</v>
      </c>
      <c r="N51" s="174">
        <v>684</v>
      </c>
      <c r="O51" s="119">
        <v>65652</v>
      </c>
      <c r="P51" s="103">
        <f t="shared" si="21"/>
        <v>45956.399999999994</v>
      </c>
      <c r="Q51" s="168">
        <f t="shared" si="22"/>
        <v>39391.199999999997</v>
      </c>
      <c r="R51" s="105">
        <f t="shared" si="23"/>
        <v>36108.600000000006</v>
      </c>
      <c r="S51" s="115">
        <f t="shared" si="24"/>
        <v>32826</v>
      </c>
      <c r="T51" s="174">
        <v>744</v>
      </c>
      <c r="U51" s="119">
        <v>78312</v>
      </c>
      <c r="V51" s="103">
        <f t="shared" si="25"/>
        <v>54818.399999999994</v>
      </c>
      <c r="W51" s="168">
        <f t="shared" si="26"/>
        <v>46987.199999999997</v>
      </c>
      <c r="X51" s="105">
        <f t="shared" si="27"/>
        <v>43071.600000000006</v>
      </c>
      <c r="Y51" s="115">
        <f t="shared" si="28"/>
        <v>39156</v>
      </c>
    </row>
    <row r="52" spans="1:25" x14ac:dyDescent="0.25">
      <c r="A52" s="267" t="s">
        <v>43</v>
      </c>
      <c r="B52" s="175">
        <v>4</v>
      </c>
      <c r="C52" s="176">
        <v>527</v>
      </c>
      <c r="D52" s="234">
        <f t="shared" si="29"/>
        <v>395.25</v>
      </c>
      <c r="E52" s="235">
        <f t="shared" si="30"/>
        <v>342.55</v>
      </c>
      <c r="F52" s="235">
        <f t="shared" si="33"/>
        <v>316.2</v>
      </c>
      <c r="G52" s="236">
        <f t="shared" si="32"/>
        <v>289.85000000000002</v>
      </c>
      <c r="H52" s="177">
        <v>4</v>
      </c>
      <c r="I52" s="119">
        <v>527</v>
      </c>
      <c r="J52" s="103">
        <f t="shared" si="17"/>
        <v>395.25</v>
      </c>
      <c r="K52" s="168">
        <f t="shared" si="18"/>
        <v>342.55</v>
      </c>
      <c r="L52" s="105">
        <f t="shared" si="19"/>
        <v>316.2</v>
      </c>
      <c r="M52" s="105">
        <f t="shared" si="20"/>
        <v>289.85000000000002</v>
      </c>
      <c r="N52" s="174"/>
      <c r="O52" s="119"/>
      <c r="P52" s="103">
        <f t="shared" si="21"/>
        <v>0</v>
      </c>
      <c r="Q52" s="168">
        <f t="shared" si="22"/>
        <v>0</v>
      </c>
      <c r="R52" s="105">
        <f t="shared" si="23"/>
        <v>0</v>
      </c>
      <c r="S52" s="115">
        <f t="shared" si="24"/>
        <v>0</v>
      </c>
      <c r="T52" s="174">
        <v>12</v>
      </c>
      <c r="U52" s="119">
        <v>570</v>
      </c>
      <c r="V52" s="103">
        <f t="shared" si="25"/>
        <v>399</v>
      </c>
      <c r="W52" s="168">
        <f t="shared" si="26"/>
        <v>342</v>
      </c>
      <c r="X52" s="105">
        <f t="shared" si="27"/>
        <v>313.5</v>
      </c>
      <c r="Y52" s="115">
        <f t="shared" si="28"/>
        <v>285</v>
      </c>
    </row>
    <row r="53" spans="1:25" x14ac:dyDescent="0.25">
      <c r="A53" s="267" t="s">
        <v>45</v>
      </c>
      <c r="B53" s="175">
        <v>205</v>
      </c>
      <c r="C53" s="233">
        <v>26319</v>
      </c>
      <c r="D53" s="234">
        <f t="shared" si="29"/>
        <v>19739.25</v>
      </c>
      <c r="E53" s="235">
        <f t="shared" si="30"/>
        <v>17107.350000000002</v>
      </c>
      <c r="F53" s="235">
        <f t="shared" si="31"/>
        <v>15791.4</v>
      </c>
      <c r="G53" s="236">
        <f t="shared" si="32"/>
        <v>14475.45</v>
      </c>
      <c r="H53" s="174">
        <v>120</v>
      </c>
      <c r="I53" s="119">
        <v>16743</v>
      </c>
      <c r="J53" s="103">
        <f t="shared" si="17"/>
        <v>12557.25</v>
      </c>
      <c r="K53" s="168">
        <f t="shared" si="18"/>
        <v>10882.95</v>
      </c>
      <c r="L53" s="105">
        <f t="shared" si="19"/>
        <v>10045.799999999999</v>
      </c>
      <c r="M53" s="105">
        <f t="shared" si="20"/>
        <v>9208.6500000000015</v>
      </c>
      <c r="N53" s="174">
        <v>139</v>
      </c>
      <c r="O53" s="119">
        <v>19521</v>
      </c>
      <c r="P53" s="103">
        <f t="shared" si="21"/>
        <v>13664.699999999999</v>
      </c>
      <c r="Q53" s="168">
        <f t="shared" si="22"/>
        <v>11712.6</v>
      </c>
      <c r="R53" s="105">
        <f t="shared" si="23"/>
        <v>10736.550000000001</v>
      </c>
      <c r="S53" s="115">
        <f t="shared" si="24"/>
        <v>9760.5</v>
      </c>
      <c r="T53" s="174">
        <v>196</v>
      </c>
      <c r="U53" s="119">
        <v>24578</v>
      </c>
      <c r="V53" s="103">
        <f t="shared" si="25"/>
        <v>17204.599999999999</v>
      </c>
      <c r="W53" s="168">
        <f t="shared" si="26"/>
        <v>14746.8</v>
      </c>
      <c r="X53" s="105">
        <f t="shared" si="27"/>
        <v>13517.900000000001</v>
      </c>
      <c r="Y53" s="115">
        <f t="shared" si="28"/>
        <v>12289</v>
      </c>
    </row>
    <row r="54" spans="1:25" x14ac:dyDescent="0.25">
      <c r="A54" s="267" t="s">
        <v>47</v>
      </c>
      <c r="B54" s="179">
        <v>69</v>
      </c>
      <c r="C54" s="233">
        <v>7823</v>
      </c>
      <c r="D54" s="234">
        <f t="shared" si="29"/>
        <v>5867.25</v>
      </c>
      <c r="E54" s="235">
        <f t="shared" si="30"/>
        <v>5084.95</v>
      </c>
      <c r="F54" s="235">
        <f t="shared" si="31"/>
        <v>4693.8</v>
      </c>
      <c r="G54" s="236">
        <f t="shared" si="32"/>
        <v>4302.6500000000005</v>
      </c>
      <c r="H54" s="181">
        <v>66</v>
      </c>
      <c r="I54" s="119">
        <v>8598</v>
      </c>
      <c r="J54" s="103">
        <f t="shared" si="17"/>
        <v>6448.5</v>
      </c>
      <c r="K54" s="168">
        <f t="shared" si="18"/>
        <v>5588.7</v>
      </c>
      <c r="L54" s="105">
        <f t="shared" si="19"/>
        <v>5158.8</v>
      </c>
      <c r="M54" s="105">
        <f t="shared" si="20"/>
        <v>4728.9000000000005</v>
      </c>
      <c r="N54" s="181">
        <v>58</v>
      </c>
      <c r="O54" s="119">
        <v>8207</v>
      </c>
      <c r="P54" s="103">
        <f t="shared" si="21"/>
        <v>5744.9</v>
      </c>
      <c r="Q54" s="168">
        <f t="shared" si="22"/>
        <v>4924.2</v>
      </c>
      <c r="R54" s="105">
        <f t="shared" si="23"/>
        <v>4513.8500000000004</v>
      </c>
      <c r="S54" s="115">
        <f t="shared" si="24"/>
        <v>4103.5</v>
      </c>
      <c r="T54" s="181">
        <v>65</v>
      </c>
      <c r="U54" s="119">
        <v>8201</v>
      </c>
      <c r="V54" s="103">
        <f t="shared" si="25"/>
        <v>5740.7</v>
      </c>
      <c r="W54" s="168">
        <f t="shared" si="26"/>
        <v>4920.5999999999995</v>
      </c>
      <c r="X54" s="105">
        <f t="shared" si="27"/>
        <v>4510.55</v>
      </c>
      <c r="Y54" s="115">
        <f t="shared" si="28"/>
        <v>4100.5</v>
      </c>
    </row>
    <row r="55" spans="1:25" x14ac:dyDescent="0.25">
      <c r="A55" s="267" t="s">
        <v>49</v>
      </c>
      <c r="B55" s="175">
        <v>197</v>
      </c>
      <c r="C55" s="233">
        <v>22013</v>
      </c>
      <c r="D55" s="234">
        <f t="shared" si="29"/>
        <v>16509.75</v>
      </c>
      <c r="E55" s="235">
        <f t="shared" si="30"/>
        <v>14308.45</v>
      </c>
      <c r="F55" s="235">
        <f t="shared" si="31"/>
        <v>13207.8</v>
      </c>
      <c r="G55" s="236">
        <f t="shared" si="32"/>
        <v>12107.150000000001</v>
      </c>
      <c r="H55" s="174">
        <v>259</v>
      </c>
      <c r="I55" s="119">
        <v>28208</v>
      </c>
      <c r="J55" s="103">
        <f t="shared" si="17"/>
        <v>21156</v>
      </c>
      <c r="K55" s="168">
        <f t="shared" si="18"/>
        <v>18335.2</v>
      </c>
      <c r="L55" s="105">
        <f t="shared" si="19"/>
        <v>16924.8</v>
      </c>
      <c r="M55" s="105">
        <f t="shared" si="20"/>
        <v>15514.400000000001</v>
      </c>
      <c r="N55" s="174">
        <v>255</v>
      </c>
      <c r="O55" s="119">
        <v>26702</v>
      </c>
      <c r="P55" s="103">
        <f t="shared" si="21"/>
        <v>18691.399999999998</v>
      </c>
      <c r="Q55" s="168">
        <f t="shared" si="22"/>
        <v>16021.199999999999</v>
      </c>
      <c r="R55" s="105">
        <f t="shared" si="23"/>
        <v>14686.1</v>
      </c>
      <c r="S55" s="115">
        <f t="shared" si="24"/>
        <v>13351</v>
      </c>
      <c r="T55" s="174">
        <v>429</v>
      </c>
      <c r="U55" s="119">
        <v>45040</v>
      </c>
      <c r="V55" s="103">
        <f t="shared" si="25"/>
        <v>31527.999999999996</v>
      </c>
      <c r="W55" s="168">
        <f t="shared" si="26"/>
        <v>27024</v>
      </c>
      <c r="X55" s="105">
        <f t="shared" si="27"/>
        <v>24772.000000000004</v>
      </c>
      <c r="Y55" s="115">
        <f t="shared" si="28"/>
        <v>22520</v>
      </c>
    </row>
    <row r="56" spans="1:25" x14ac:dyDescent="0.25">
      <c r="A56" s="267" t="s">
        <v>50</v>
      </c>
      <c r="B56" s="175">
        <v>20</v>
      </c>
      <c r="C56" s="233">
        <v>2214</v>
      </c>
      <c r="D56" s="234">
        <f t="shared" si="29"/>
        <v>1660.5</v>
      </c>
      <c r="E56" s="235">
        <f t="shared" si="30"/>
        <v>1439.1000000000001</v>
      </c>
      <c r="F56" s="235">
        <f t="shared" si="31"/>
        <v>1328.3999999999999</v>
      </c>
      <c r="G56" s="236">
        <f t="shared" si="32"/>
        <v>1217.7</v>
      </c>
      <c r="H56" s="174">
        <v>7</v>
      </c>
      <c r="I56" s="119">
        <v>1107</v>
      </c>
      <c r="J56" s="103">
        <f t="shared" si="17"/>
        <v>830.25</v>
      </c>
      <c r="K56" s="168">
        <f t="shared" si="18"/>
        <v>719.55000000000007</v>
      </c>
      <c r="L56" s="105">
        <f t="shared" si="19"/>
        <v>664.19999999999993</v>
      </c>
      <c r="M56" s="105">
        <f t="shared" si="20"/>
        <v>608.85</v>
      </c>
      <c r="N56" s="174">
        <v>4</v>
      </c>
      <c r="O56" s="119">
        <v>533</v>
      </c>
      <c r="P56" s="103">
        <f t="shared" si="21"/>
        <v>373.09999999999997</v>
      </c>
      <c r="Q56" s="168">
        <f t="shared" si="22"/>
        <v>319.8</v>
      </c>
      <c r="R56" s="105">
        <f t="shared" si="23"/>
        <v>293.15000000000003</v>
      </c>
      <c r="S56" s="115">
        <f t="shared" si="24"/>
        <v>266.5</v>
      </c>
      <c r="T56" s="174">
        <v>19</v>
      </c>
      <c r="U56" s="119">
        <v>2522</v>
      </c>
      <c r="V56" s="103">
        <f t="shared" si="25"/>
        <v>1765.3999999999999</v>
      </c>
      <c r="W56" s="168">
        <f t="shared" si="26"/>
        <v>1513.2</v>
      </c>
      <c r="X56" s="105">
        <f t="shared" si="27"/>
        <v>1387.1000000000001</v>
      </c>
      <c r="Y56" s="115">
        <f t="shared" si="28"/>
        <v>1261</v>
      </c>
    </row>
    <row r="57" spans="1:25" x14ac:dyDescent="0.25">
      <c r="A57" s="267" t="s">
        <v>52</v>
      </c>
      <c r="B57" s="175">
        <v>73</v>
      </c>
      <c r="C57" s="233">
        <v>7822</v>
      </c>
      <c r="D57" s="234">
        <f t="shared" si="29"/>
        <v>5866.5</v>
      </c>
      <c r="E57" s="235">
        <f t="shared" si="30"/>
        <v>5084.3</v>
      </c>
      <c r="F57" s="235">
        <f t="shared" si="31"/>
        <v>4693.2</v>
      </c>
      <c r="G57" s="236">
        <f t="shared" si="32"/>
        <v>4302.1000000000004</v>
      </c>
      <c r="H57" s="174">
        <v>61</v>
      </c>
      <c r="I57" s="119">
        <v>5833</v>
      </c>
      <c r="J57" s="103">
        <f t="shared" si="17"/>
        <v>4374.75</v>
      </c>
      <c r="K57" s="168">
        <f t="shared" si="18"/>
        <v>3791.4500000000003</v>
      </c>
      <c r="L57" s="105">
        <f t="shared" si="19"/>
        <v>3499.7999999999997</v>
      </c>
      <c r="M57" s="105">
        <f t="shared" si="20"/>
        <v>3208.15</v>
      </c>
      <c r="N57" s="174">
        <v>97</v>
      </c>
      <c r="O57" s="119">
        <v>9086</v>
      </c>
      <c r="P57" s="103">
        <f t="shared" si="21"/>
        <v>6360.2</v>
      </c>
      <c r="Q57" s="168">
        <f t="shared" si="22"/>
        <v>5451.5999999999995</v>
      </c>
      <c r="R57" s="105">
        <f t="shared" si="23"/>
        <v>4997.3</v>
      </c>
      <c r="S57" s="115">
        <f t="shared" si="24"/>
        <v>4543</v>
      </c>
      <c r="T57" s="174">
        <v>77</v>
      </c>
      <c r="U57" s="119">
        <v>7673</v>
      </c>
      <c r="V57" s="103">
        <f t="shared" si="25"/>
        <v>5371.0999999999995</v>
      </c>
      <c r="W57" s="168">
        <f t="shared" si="26"/>
        <v>4603.8</v>
      </c>
      <c r="X57" s="105">
        <f t="shared" si="27"/>
        <v>4220.1500000000005</v>
      </c>
      <c r="Y57" s="115">
        <f t="shared" si="28"/>
        <v>3836.5</v>
      </c>
    </row>
    <row r="58" spans="1:25" x14ac:dyDescent="0.25">
      <c r="A58" s="267" t="s">
        <v>54</v>
      </c>
      <c r="B58" s="175">
        <v>9</v>
      </c>
      <c r="C58" s="233">
        <v>891</v>
      </c>
      <c r="D58" s="234">
        <f t="shared" si="29"/>
        <v>668.25</v>
      </c>
      <c r="E58" s="235">
        <f t="shared" si="30"/>
        <v>579.15</v>
      </c>
      <c r="F58" s="235">
        <f t="shared" si="31"/>
        <v>534.6</v>
      </c>
      <c r="G58" s="236">
        <f t="shared" si="32"/>
        <v>490.05</v>
      </c>
      <c r="H58" s="174">
        <v>8</v>
      </c>
      <c r="I58" s="119">
        <v>796</v>
      </c>
      <c r="J58" s="103">
        <f t="shared" si="17"/>
        <v>597</v>
      </c>
      <c r="K58" s="168">
        <f t="shared" si="18"/>
        <v>517.4</v>
      </c>
      <c r="L58" s="105">
        <f t="shared" si="19"/>
        <v>477.59999999999997</v>
      </c>
      <c r="M58" s="105">
        <f t="shared" si="20"/>
        <v>437.8</v>
      </c>
      <c r="N58" s="174">
        <v>9</v>
      </c>
      <c r="O58" s="119">
        <v>860</v>
      </c>
      <c r="P58" s="103">
        <f t="shared" si="21"/>
        <v>602</v>
      </c>
      <c r="Q58" s="168">
        <f t="shared" si="22"/>
        <v>516</v>
      </c>
      <c r="R58" s="105">
        <f t="shared" si="23"/>
        <v>473.00000000000006</v>
      </c>
      <c r="S58" s="115">
        <f t="shared" si="24"/>
        <v>430</v>
      </c>
      <c r="T58" s="174">
        <v>19</v>
      </c>
      <c r="U58" s="119">
        <v>1387</v>
      </c>
      <c r="V58" s="103">
        <f t="shared" si="25"/>
        <v>970.9</v>
      </c>
      <c r="W58" s="168">
        <f t="shared" si="26"/>
        <v>832.19999999999993</v>
      </c>
      <c r="X58" s="105">
        <f t="shared" si="27"/>
        <v>762.85</v>
      </c>
      <c r="Y58" s="115">
        <f t="shared" si="28"/>
        <v>693.5</v>
      </c>
    </row>
    <row r="59" spans="1:25" x14ac:dyDescent="0.25">
      <c r="A59" s="267" t="s">
        <v>55</v>
      </c>
      <c r="B59" s="175">
        <v>2</v>
      </c>
      <c r="C59" s="233">
        <v>135</v>
      </c>
      <c r="D59" s="234">
        <f t="shared" si="29"/>
        <v>101.25</v>
      </c>
      <c r="E59" s="235">
        <f t="shared" si="30"/>
        <v>87.75</v>
      </c>
      <c r="F59" s="235">
        <f t="shared" si="31"/>
        <v>81</v>
      </c>
      <c r="G59" s="236">
        <f t="shared" si="32"/>
        <v>74.25</v>
      </c>
      <c r="H59" s="174">
        <v>3</v>
      </c>
      <c r="I59" s="119">
        <v>191</v>
      </c>
      <c r="J59" s="103">
        <f t="shared" si="17"/>
        <v>143.25</v>
      </c>
      <c r="K59" s="168">
        <f t="shared" si="18"/>
        <v>124.15</v>
      </c>
      <c r="L59" s="105">
        <f t="shared" si="19"/>
        <v>114.6</v>
      </c>
      <c r="M59" s="105">
        <f t="shared" si="20"/>
        <v>105.05000000000001</v>
      </c>
      <c r="N59" s="174">
        <v>2</v>
      </c>
      <c r="O59" s="119">
        <v>233</v>
      </c>
      <c r="P59" s="103">
        <f t="shared" si="21"/>
        <v>163.1</v>
      </c>
      <c r="Q59" s="168">
        <f t="shared" si="22"/>
        <v>139.79999999999998</v>
      </c>
      <c r="R59" s="105">
        <f t="shared" si="23"/>
        <v>128.15</v>
      </c>
      <c r="S59" s="115">
        <f t="shared" si="24"/>
        <v>116.5</v>
      </c>
      <c r="T59" s="174">
        <v>4</v>
      </c>
      <c r="U59" s="119">
        <v>356</v>
      </c>
      <c r="V59" s="103">
        <f t="shared" si="25"/>
        <v>249.2</v>
      </c>
      <c r="W59" s="168">
        <f t="shared" si="26"/>
        <v>213.6</v>
      </c>
      <c r="X59" s="105">
        <f t="shared" si="27"/>
        <v>195.8</v>
      </c>
      <c r="Y59" s="115">
        <f t="shared" si="28"/>
        <v>178</v>
      </c>
    </row>
    <row r="60" spans="1:25" x14ac:dyDescent="0.25">
      <c r="A60" s="267" t="s">
        <v>56</v>
      </c>
      <c r="B60" s="175">
        <v>204</v>
      </c>
      <c r="C60" s="233">
        <v>18632</v>
      </c>
      <c r="D60" s="234">
        <f t="shared" si="29"/>
        <v>13974</v>
      </c>
      <c r="E60" s="235">
        <f t="shared" si="30"/>
        <v>12110.800000000001</v>
      </c>
      <c r="F60" s="235">
        <f t="shared" si="31"/>
        <v>11179.199999999999</v>
      </c>
      <c r="G60" s="236">
        <f t="shared" si="32"/>
        <v>10247.6</v>
      </c>
      <c r="H60" s="174">
        <v>275</v>
      </c>
      <c r="I60" s="119">
        <v>25129</v>
      </c>
      <c r="J60" s="103">
        <f t="shared" si="17"/>
        <v>18846.75</v>
      </c>
      <c r="K60" s="168">
        <f t="shared" si="18"/>
        <v>16333.85</v>
      </c>
      <c r="L60" s="105">
        <f t="shared" si="19"/>
        <v>15077.4</v>
      </c>
      <c r="M60" s="105">
        <f t="shared" si="20"/>
        <v>13820.95</v>
      </c>
      <c r="N60" s="174">
        <v>223</v>
      </c>
      <c r="O60" s="119">
        <v>22170</v>
      </c>
      <c r="P60" s="103">
        <f t="shared" si="21"/>
        <v>15518.999999999998</v>
      </c>
      <c r="Q60" s="168">
        <f t="shared" si="22"/>
        <v>13302</v>
      </c>
      <c r="R60" s="105">
        <f t="shared" si="23"/>
        <v>12193.500000000002</v>
      </c>
      <c r="S60" s="115">
        <f t="shared" si="24"/>
        <v>11085</v>
      </c>
      <c r="T60" s="174">
        <v>332</v>
      </c>
      <c r="U60" s="119">
        <v>30535</v>
      </c>
      <c r="V60" s="103">
        <f t="shared" si="25"/>
        <v>21374.5</v>
      </c>
      <c r="W60" s="168">
        <f t="shared" si="26"/>
        <v>18321</v>
      </c>
      <c r="X60" s="105">
        <f t="shared" si="27"/>
        <v>16794.25</v>
      </c>
      <c r="Y60" s="115">
        <f t="shared" si="28"/>
        <v>15267.5</v>
      </c>
    </row>
    <row r="61" spans="1:25" x14ac:dyDescent="0.25">
      <c r="A61" s="267" t="s">
        <v>57</v>
      </c>
      <c r="B61" s="175">
        <v>54</v>
      </c>
      <c r="C61" s="233">
        <v>5704</v>
      </c>
      <c r="D61" s="234">
        <f t="shared" si="29"/>
        <v>4278</v>
      </c>
      <c r="E61" s="235">
        <f t="shared" si="30"/>
        <v>3707.6</v>
      </c>
      <c r="F61" s="235">
        <f t="shared" si="31"/>
        <v>3422.4</v>
      </c>
      <c r="G61" s="236">
        <f t="shared" si="32"/>
        <v>3137.2000000000003</v>
      </c>
      <c r="H61" s="174">
        <v>34</v>
      </c>
      <c r="I61" s="119">
        <v>4097</v>
      </c>
      <c r="J61" s="103">
        <f t="shared" si="17"/>
        <v>3072.75</v>
      </c>
      <c r="K61" s="168">
        <f t="shared" si="18"/>
        <v>2663.05</v>
      </c>
      <c r="L61" s="105">
        <f t="shared" si="19"/>
        <v>2458.1999999999998</v>
      </c>
      <c r="M61" s="105">
        <f t="shared" si="20"/>
        <v>2253.3500000000004</v>
      </c>
      <c r="N61" s="174">
        <v>18</v>
      </c>
      <c r="O61" s="119">
        <v>2204</v>
      </c>
      <c r="P61" s="103">
        <f t="shared" si="21"/>
        <v>1542.8</v>
      </c>
      <c r="Q61" s="168">
        <f t="shared" si="22"/>
        <v>1322.3999999999999</v>
      </c>
      <c r="R61" s="105">
        <f t="shared" si="23"/>
        <v>1212.2</v>
      </c>
      <c r="S61" s="115">
        <f t="shared" si="24"/>
        <v>1102</v>
      </c>
      <c r="T61" s="174">
        <v>58</v>
      </c>
      <c r="U61" s="119">
        <v>7421</v>
      </c>
      <c r="V61" s="103">
        <f t="shared" si="25"/>
        <v>5194.7</v>
      </c>
      <c r="W61" s="168">
        <f t="shared" si="26"/>
        <v>4452.5999999999995</v>
      </c>
      <c r="X61" s="105">
        <f t="shared" si="27"/>
        <v>4081.55</v>
      </c>
      <c r="Y61" s="115">
        <f t="shared" si="28"/>
        <v>3710.5</v>
      </c>
    </row>
    <row r="62" spans="1:25" x14ac:dyDescent="0.25">
      <c r="A62" s="267" t="s">
        <v>58</v>
      </c>
      <c r="B62" s="175">
        <v>174</v>
      </c>
      <c r="C62" s="233">
        <v>19172</v>
      </c>
      <c r="D62" s="234">
        <f t="shared" si="29"/>
        <v>14379</v>
      </c>
      <c r="E62" s="235">
        <f t="shared" si="30"/>
        <v>12461.800000000001</v>
      </c>
      <c r="F62" s="235">
        <f t="shared" si="31"/>
        <v>11503.199999999999</v>
      </c>
      <c r="G62" s="236">
        <f t="shared" si="32"/>
        <v>10544.6</v>
      </c>
      <c r="H62" s="174">
        <v>225</v>
      </c>
      <c r="I62" s="119">
        <v>22711</v>
      </c>
      <c r="J62" s="103">
        <f t="shared" si="17"/>
        <v>17033.25</v>
      </c>
      <c r="K62" s="168">
        <f t="shared" si="18"/>
        <v>14762.15</v>
      </c>
      <c r="L62" s="105">
        <f t="shared" si="19"/>
        <v>13626.6</v>
      </c>
      <c r="M62" s="105">
        <f t="shared" si="20"/>
        <v>12491.050000000001</v>
      </c>
      <c r="N62" s="174">
        <v>188</v>
      </c>
      <c r="O62" s="119">
        <v>20460</v>
      </c>
      <c r="P62" s="103">
        <f t="shared" si="21"/>
        <v>14322</v>
      </c>
      <c r="Q62" s="168">
        <f t="shared" si="22"/>
        <v>12276</v>
      </c>
      <c r="R62" s="105">
        <f t="shared" si="23"/>
        <v>11253</v>
      </c>
      <c r="S62" s="115">
        <f t="shared" si="24"/>
        <v>10230</v>
      </c>
      <c r="T62" s="174">
        <v>305</v>
      </c>
      <c r="U62" s="119">
        <v>32259</v>
      </c>
      <c r="V62" s="103">
        <f t="shared" si="25"/>
        <v>22581.3</v>
      </c>
      <c r="W62" s="168">
        <f t="shared" si="26"/>
        <v>19355.399999999998</v>
      </c>
      <c r="X62" s="105">
        <f t="shared" si="27"/>
        <v>17742.45</v>
      </c>
      <c r="Y62" s="115">
        <f t="shared" si="28"/>
        <v>16129.5</v>
      </c>
    </row>
    <row r="63" spans="1:25" x14ac:dyDescent="0.25">
      <c r="A63" s="267" t="s">
        <v>59</v>
      </c>
      <c r="B63" s="175">
        <v>41</v>
      </c>
      <c r="C63" s="233">
        <v>3478</v>
      </c>
      <c r="D63" s="234">
        <f t="shared" si="29"/>
        <v>2608.5</v>
      </c>
      <c r="E63" s="235">
        <f t="shared" si="30"/>
        <v>2260.7000000000003</v>
      </c>
      <c r="F63" s="235">
        <f t="shared" si="31"/>
        <v>2086.7999999999997</v>
      </c>
      <c r="G63" s="236">
        <f t="shared" si="32"/>
        <v>1912.9</v>
      </c>
      <c r="H63" s="174">
        <v>51</v>
      </c>
      <c r="I63" s="119">
        <v>4268</v>
      </c>
      <c r="J63" s="103">
        <f t="shared" si="17"/>
        <v>3201</v>
      </c>
      <c r="K63" s="168">
        <f t="shared" si="18"/>
        <v>2774.2000000000003</v>
      </c>
      <c r="L63" s="105">
        <f t="shared" si="19"/>
        <v>2560.7999999999997</v>
      </c>
      <c r="M63" s="105">
        <f t="shared" si="20"/>
        <v>2347.4</v>
      </c>
      <c r="N63" s="174">
        <v>53</v>
      </c>
      <c r="O63" s="119">
        <v>4609</v>
      </c>
      <c r="P63" s="103">
        <f t="shared" si="21"/>
        <v>3226.2999999999997</v>
      </c>
      <c r="Q63" s="168">
        <f t="shared" si="22"/>
        <v>2765.4</v>
      </c>
      <c r="R63" s="105">
        <f t="shared" si="23"/>
        <v>2534.9500000000003</v>
      </c>
      <c r="S63" s="115">
        <f t="shared" si="24"/>
        <v>2304.5</v>
      </c>
      <c r="T63" s="174">
        <v>74</v>
      </c>
      <c r="U63" s="119">
        <v>7007</v>
      </c>
      <c r="V63" s="103">
        <f t="shared" si="25"/>
        <v>4904.8999999999996</v>
      </c>
      <c r="W63" s="168">
        <f t="shared" si="26"/>
        <v>4204.2</v>
      </c>
      <c r="X63" s="105">
        <f t="shared" si="27"/>
        <v>3853.8500000000004</v>
      </c>
      <c r="Y63" s="115">
        <f t="shared" si="28"/>
        <v>3503.5</v>
      </c>
    </row>
    <row r="64" spans="1:25" x14ac:dyDescent="0.25">
      <c r="A64" s="267" t="s">
        <v>60</v>
      </c>
      <c r="B64" s="179">
        <v>7</v>
      </c>
      <c r="C64" s="233">
        <v>442</v>
      </c>
      <c r="D64" s="234">
        <f t="shared" si="29"/>
        <v>331.5</v>
      </c>
      <c r="E64" s="235">
        <f t="shared" si="30"/>
        <v>287.3</v>
      </c>
      <c r="F64" s="235">
        <f t="shared" si="31"/>
        <v>265.2</v>
      </c>
      <c r="G64" s="236">
        <f t="shared" si="32"/>
        <v>243.10000000000002</v>
      </c>
      <c r="H64" s="181">
        <v>23</v>
      </c>
      <c r="I64" s="119">
        <v>1599</v>
      </c>
      <c r="J64" s="103">
        <f t="shared" si="17"/>
        <v>1199.25</v>
      </c>
      <c r="K64" s="168">
        <f t="shared" si="18"/>
        <v>1039.3500000000001</v>
      </c>
      <c r="L64" s="105">
        <f t="shared" si="19"/>
        <v>959.4</v>
      </c>
      <c r="M64" s="105">
        <f t="shared" si="20"/>
        <v>879.45</v>
      </c>
      <c r="N64" s="181">
        <v>11</v>
      </c>
      <c r="O64" s="119">
        <v>924</v>
      </c>
      <c r="P64" s="103">
        <f t="shared" si="21"/>
        <v>646.79999999999995</v>
      </c>
      <c r="Q64" s="168">
        <f t="shared" si="22"/>
        <v>554.4</v>
      </c>
      <c r="R64" s="105">
        <f t="shared" si="23"/>
        <v>508.20000000000005</v>
      </c>
      <c r="S64" s="115">
        <f t="shared" si="24"/>
        <v>462</v>
      </c>
      <c r="T64" s="181">
        <v>9</v>
      </c>
      <c r="U64" s="119">
        <v>948</v>
      </c>
      <c r="V64" s="103">
        <f t="shared" si="25"/>
        <v>663.59999999999991</v>
      </c>
      <c r="W64" s="168">
        <f t="shared" si="26"/>
        <v>568.79999999999995</v>
      </c>
      <c r="X64" s="105">
        <f t="shared" si="27"/>
        <v>521.40000000000009</v>
      </c>
      <c r="Y64" s="115">
        <f t="shared" si="28"/>
        <v>474</v>
      </c>
    </row>
    <row r="65" spans="1:25" x14ac:dyDescent="0.25">
      <c r="A65" s="267" t="s">
        <v>61</v>
      </c>
      <c r="B65" s="175">
        <v>173</v>
      </c>
      <c r="C65" s="233">
        <v>17175</v>
      </c>
      <c r="D65" s="234">
        <f t="shared" si="29"/>
        <v>12881.25</v>
      </c>
      <c r="E65" s="235">
        <f t="shared" si="30"/>
        <v>11163.75</v>
      </c>
      <c r="F65" s="235">
        <f t="shared" si="31"/>
        <v>10305</v>
      </c>
      <c r="G65" s="236">
        <f t="shared" si="32"/>
        <v>9446.25</v>
      </c>
      <c r="H65" s="174">
        <v>192</v>
      </c>
      <c r="I65" s="119">
        <v>19495</v>
      </c>
      <c r="J65" s="103">
        <f t="shared" si="17"/>
        <v>14621.25</v>
      </c>
      <c r="K65" s="168">
        <f t="shared" si="18"/>
        <v>12671.75</v>
      </c>
      <c r="L65" s="105">
        <f t="shared" si="19"/>
        <v>11697</v>
      </c>
      <c r="M65" s="105">
        <f t="shared" si="20"/>
        <v>10722.25</v>
      </c>
      <c r="N65" s="174">
        <v>203</v>
      </c>
      <c r="O65" s="119">
        <v>21802</v>
      </c>
      <c r="P65" s="103">
        <f t="shared" si="21"/>
        <v>15261.4</v>
      </c>
      <c r="Q65" s="168">
        <f t="shared" si="22"/>
        <v>13081.199999999999</v>
      </c>
      <c r="R65" s="105">
        <f t="shared" si="23"/>
        <v>11991.1</v>
      </c>
      <c r="S65" s="115">
        <f t="shared" si="24"/>
        <v>10901</v>
      </c>
      <c r="T65" s="174">
        <v>230</v>
      </c>
      <c r="U65" s="119">
        <v>25145</v>
      </c>
      <c r="V65" s="103">
        <f t="shared" si="25"/>
        <v>17601.5</v>
      </c>
      <c r="W65" s="168">
        <f t="shared" si="26"/>
        <v>15087</v>
      </c>
      <c r="X65" s="105">
        <f t="shared" si="27"/>
        <v>13829.750000000002</v>
      </c>
      <c r="Y65" s="115">
        <f t="shared" si="28"/>
        <v>12572.5</v>
      </c>
    </row>
    <row r="66" spans="1:25" x14ac:dyDescent="0.25">
      <c r="A66" s="267" t="s">
        <v>62</v>
      </c>
      <c r="B66" s="175">
        <v>12</v>
      </c>
      <c r="C66" s="233">
        <v>1053</v>
      </c>
      <c r="D66" s="234">
        <f t="shared" si="29"/>
        <v>789.75</v>
      </c>
      <c r="E66" s="235">
        <f t="shared" si="30"/>
        <v>684.45</v>
      </c>
      <c r="F66" s="235">
        <f t="shared" si="31"/>
        <v>631.79999999999995</v>
      </c>
      <c r="G66" s="236">
        <f t="shared" si="32"/>
        <v>579.15000000000009</v>
      </c>
      <c r="H66" s="174">
        <v>17</v>
      </c>
      <c r="I66" s="119">
        <v>1720</v>
      </c>
      <c r="J66" s="103">
        <f t="shared" si="17"/>
        <v>1290</v>
      </c>
      <c r="K66" s="168">
        <f t="shared" si="18"/>
        <v>1118</v>
      </c>
      <c r="L66" s="105">
        <f t="shared" si="19"/>
        <v>1032</v>
      </c>
      <c r="M66" s="105">
        <f t="shared" si="20"/>
        <v>946.00000000000011</v>
      </c>
      <c r="N66" s="174">
        <v>18</v>
      </c>
      <c r="O66" s="119">
        <v>1636</v>
      </c>
      <c r="P66" s="103">
        <f t="shared" si="21"/>
        <v>1145.1999999999998</v>
      </c>
      <c r="Q66" s="168">
        <f t="shared" si="22"/>
        <v>981.59999999999991</v>
      </c>
      <c r="R66" s="105">
        <f t="shared" si="23"/>
        <v>899.80000000000007</v>
      </c>
      <c r="S66" s="115">
        <f t="shared" si="24"/>
        <v>818</v>
      </c>
      <c r="T66" s="174">
        <v>26</v>
      </c>
      <c r="U66" s="119">
        <v>2425</v>
      </c>
      <c r="V66" s="103">
        <f t="shared" si="25"/>
        <v>1697.5</v>
      </c>
      <c r="W66" s="168">
        <f t="shared" si="26"/>
        <v>1455</v>
      </c>
      <c r="X66" s="105">
        <f t="shared" si="27"/>
        <v>1333.75</v>
      </c>
      <c r="Y66" s="115">
        <f t="shared" si="28"/>
        <v>1212.5</v>
      </c>
    </row>
    <row r="67" spans="1:25" x14ac:dyDescent="0.25">
      <c r="A67" s="267" t="s">
        <v>63</v>
      </c>
      <c r="B67" s="175">
        <v>42</v>
      </c>
      <c r="C67" s="233">
        <v>4497</v>
      </c>
      <c r="D67" s="234">
        <f t="shared" si="29"/>
        <v>3372.75</v>
      </c>
      <c r="E67" s="235">
        <f t="shared" si="30"/>
        <v>2923.05</v>
      </c>
      <c r="F67" s="235">
        <f t="shared" si="31"/>
        <v>2698.2</v>
      </c>
      <c r="G67" s="236">
        <f t="shared" si="32"/>
        <v>2473.3500000000004</v>
      </c>
      <c r="H67" s="174">
        <v>87</v>
      </c>
      <c r="I67" s="119">
        <v>8041</v>
      </c>
      <c r="J67" s="103">
        <f t="shared" si="17"/>
        <v>6030.75</v>
      </c>
      <c r="K67" s="168">
        <f t="shared" si="18"/>
        <v>5226.6500000000005</v>
      </c>
      <c r="L67" s="105">
        <f t="shared" si="19"/>
        <v>4824.5999999999995</v>
      </c>
      <c r="M67" s="105">
        <f t="shared" si="20"/>
        <v>4422.55</v>
      </c>
      <c r="N67" s="174">
        <v>92</v>
      </c>
      <c r="O67" s="119">
        <v>9163</v>
      </c>
      <c r="P67" s="103">
        <f t="shared" si="21"/>
        <v>6414.0999999999995</v>
      </c>
      <c r="Q67" s="168">
        <f t="shared" si="22"/>
        <v>5497.8</v>
      </c>
      <c r="R67" s="105">
        <f t="shared" si="23"/>
        <v>5039.6500000000005</v>
      </c>
      <c r="S67" s="115">
        <f t="shared" si="24"/>
        <v>4581.5</v>
      </c>
      <c r="T67" s="174">
        <v>152</v>
      </c>
      <c r="U67" s="119">
        <v>12699</v>
      </c>
      <c r="V67" s="103">
        <f t="shared" si="25"/>
        <v>8889.2999999999993</v>
      </c>
      <c r="W67" s="168">
        <f t="shared" si="26"/>
        <v>7619.4</v>
      </c>
      <c r="X67" s="105">
        <f t="shared" si="27"/>
        <v>6984.4500000000007</v>
      </c>
      <c r="Y67" s="115">
        <f t="shared" si="28"/>
        <v>6349.5</v>
      </c>
    </row>
    <row r="68" spans="1:25" ht="15.75" thickBot="1" x14ac:dyDescent="0.3">
      <c r="A68" s="268" t="s">
        <v>64</v>
      </c>
      <c r="B68" s="182">
        <v>58</v>
      </c>
      <c r="C68" s="237">
        <v>7021</v>
      </c>
      <c r="D68" s="238">
        <f t="shared" si="29"/>
        <v>5265.75</v>
      </c>
      <c r="E68" s="239">
        <f t="shared" si="30"/>
        <v>4563.6500000000005</v>
      </c>
      <c r="F68" s="239">
        <f t="shared" si="31"/>
        <v>4212.5999999999995</v>
      </c>
      <c r="G68" s="240">
        <f t="shared" si="32"/>
        <v>3861.55</v>
      </c>
      <c r="H68" s="184">
        <v>148</v>
      </c>
      <c r="I68" s="127">
        <v>15446</v>
      </c>
      <c r="J68" s="103">
        <f t="shared" si="17"/>
        <v>11584.5</v>
      </c>
      <c r="K68" s="168">
        <f t="shared" si="18"/>
        <v>10039.9</v>
      </c>
      <c r="L68" s="105">
        <f t="shared" si="19"/>
        <v>9267.6</v>
      </c>
      <c r="M68" s="105">
        <f t="shared" si="20"/>
        <v>8495.3000000000011</v>
      </c>
      <c r="N68" s="184">
        <v>70</v>
      </c>
      <c r="O68" s="127">
        <v>8192</v>
      </c>
      <c r="P68" s="103">
        <f t="shared" si="21"/>
        <v>5734.4</v>
      </c>
      <c r="Q68" s="168">
        <f t="shared" si="22"/>
        <v>4915.2</v>
      </c>
      <c r="R68" s="105">
        <f t="shared" si="23"/>
        <v>4505.6000000000004</v>
      </c>
      <c r="S68" s="115">
        <f t="shared" si="24"/>
        <v>4096</v>
      </c>
      <c r="T68" s="184">
        <v>142</v>
      </c>
      <c r="U68" s="127">
        <v>15797</v>
      </c>
      <c r="V68" s="103">
        <f t="shared" si="25"/>
        <v>11057.9</v>
      </c>
      <c r="W68" s="168">
        <f t="shared" si="26"/>
        <v>9478.1999999999989</v>
      </c>
      <c r="X68" s="105">
        <f t="shared" si="27"/>
        <v>8688.35</v>
      </c>
      <c r="Y68" s="115">
        <f t="shared" si="28"/>
        <v>7898.5</v>
      </c>
    </row>
    <row r="69" spans="1:25" ht="16.5" thickTop="1" thickBot="1" x14ac:dyDescent="0.3">
      <c r="A69" s="185" t="s">
        <v>115</v>
      </c>
      <c r="B69" s="135">
        <f t="shared" ref="B69:G69" si="34">SUM(B38:B68)</f>
        <v>1911</v>
      </c>
      <c r="C69" s="241">
        <f t="shared" si="34"/>
        <v>205198</v>
      </c>
      <c r="D69" s="242">
        <f t="shared" si="34"/>
        <v>153898.5</v>
      </c>
      <c r="E69" s="243">
        <f t="shared" si="34"/>
        <v>133378.70000000001</v>
      </c>
      <c r="F69" s="243">
        <f t="shared" si="34"/>
        <v>123118.79999999999</v>
      </c>
      <c r="G69" s="244">
        <f t="shared" si="34"/>
        <v>112858.90000000002</v>
      </c>
      <c r="H69" s="245">
        <f>SUM(H38:H68)</f>
        <v>2416</v>
      </c>
      <c r="I69" s="141">
        <f t="shared" ref="I69:Y69" si="35">SUM(I38:I68)</f>
        <v>252311</v>
      </c>
      <c r="J69" s="142">
        <f t="shared" si="35"/>
        <v>189233.25</v>
      </c>
      <c r="K69" s="143">
        <f t="shared" si="35"/>
        <v>164002.15</v>
      </c>
      <c r="L69" s="144">
        <f t="shared" si="35"/>
        <v>151386.60000000003</v>
      </c>
      <c r="M69" s="144">
        <f t="shared" si="35"/>
        <v>138771.05000000002</v>
      </c>
      <c r="N69" s="145">
        <f t="shared" si="35"/>
        <v>2418</v>
      </c>
      <c r="O69" s="146">
        <f t="shared" si="35"/>
        <v>257083</v>
      </c>
      <c r="P69" s="147">
        <f t="shared" si="35"/>
        <v>179958.09999999995</v>
      </c>
      <c r="Q69" s="148">
        <f t="shared" si="35"/>
        <v>154249.79999999999</v>
      </c>
      <c r="R69" s="149">
        <f t="shared" si="35"/>
        <v>141395.65</v>
      </c>
      <c r="S69" s="150">
        <f t="shared" si="35"/>
        <v>128541.5</v>
      </c>
      <c r="T69" s="260">
        <f t="shared" si="35"/>
        <v>3492</v>
      </c>
      <c r="U69" s="261">
        <f t="shared" si="35"/>
        <v>377458</v>
      </c>
      <c r="V69" s="262">
        <f t="shared" si="35"/>
        <v>264220.59999999998</v>
      </c>
      <c r="W69" s="263">
        <f t="shared" si="35"/>
        <v>226474.80000000005</v>
      </c>
      <c r="X69" s="264">
        <f t="shared" si="35"/>
        <v>207601.90000000002</v>
      </c>
      <c r="Y69" s="265">
        <f t="shared" si="35"/>
        <v>188729</v>
      </c>
    </row>
    <row r="70" spans="1:25" ht="15.75" customHeight="1" thickBot="1" x14ac:dyDescent="0.3">
      <c r="B70" s="151"/>
      <c r="C70" s="108"/>
      <c r="D70" s="317" t="s">
        <v>147</v>
      </c>
      <c r="E70" s="318"/>
      <c r="F70" s="318"/>
      <c r="G70" s="319"/>
      <c r="H70" s="151"/>
      <c r="I70" s="108"/>
      <c r="J70" s="320" t="s">
        <v>148</v>
      </c>
      <c r="K70" s="321"/>
      <c r="L70" s="321"/>
      <c r="M70" s="322"/>
      <c r="P70" s="349" t="s">
        <v>149</v>
      </c>
      <c r="Q70" s="350"/>
      <c r="R70" s="350"/>
      <c r="S70" s="351"/>
      <c r="V70" s="326" t="s">
        <v>150</v>
      </c>
      <c r="W70" s="327"/>
      <c r="X70" s="327"/>
      <c r="Y70" s="328"/>
    </row>
    <row r="72" spans="1:25" ht="15.75" thickBot="1" x14ac:dyDescent="0.3"/>
    <row r="73" spans="1:25" ht="21.75" thickBot="1" x14ac:dyDescent="0.4">
      <c r="A73" s="64"/>
      <c r="B73" s="310" t="s">
        <v>118</v>
      </c>
      <c r="C73" s="311"/>
      <c r="D73" s="311"/>
      <c r="E73" s="311"/>
      <c r="F73" s="311"/>
      <c r="G73" s="311"/>
      <c r="H73" s="312"/>
      <c r="I73" s="269"/>
    </row>
    <row r="74" spans="1:25" ht="32.25" thickBot="1" x14ac:dyDescent="0.35">
      <c r="B74" s="194"/>
      <c r="C74" s="194"/>
      <c r="D74" s="190" t="s">
        <v>125</v>
      </c>
      <c r="E74" s="191" t="s">
        <v>87</v>
      </c>
      <c r="F74" s="192" t="s">
        <v>88</v>
      </c>
      <c r="G74" s="192" t="s">
        <v>89</v>
      </c>
      <c r="H74" s="193" t="s">
        <v>90</v>
      </c>
    </row>
    <row r="75" spans="1:25" ht="19.5" thickBot="1" x14ac:dyDescent="0.35">
      <c r="B75" s="194"/>
      <c r="C75" s="194"/>
      <c r="D75" s="195"/>
      <c r="E75" s="196">
        <v>0.3</v>
      </c>
      <c r="F75" s="197">
        <v>0.4</v>
      </c>
      <c r="G75" s="197">
        <v>0.45</v>
      </c>
      <c r="H75" s="198">
        <v>0.5</v>
      </c>
    </row>
    <row r="76" spans="1:25" ht="19.5" thickBot="1" x14ac:dyDescent="0.35">
      <c r="B76" s="199" t="s">
        <v>151</v>
      </c>
      <c r="C76" s="200"/>
      <c r="D76" s="201">
        <f>C29</f>
        <v>205198</v>
      </c>
      <c r="E76" s="202">
        <f>D76*0.7</f>
        <v>143638.59999999998</v>
      </c>
      <c r="F76" s="203">
        <f>D76*0.6</f>
        <v>123118.79999999999</v>
      </c>
      <c r="G76" s="203">
        <f>D76*0.55</f>
        <v>112858.90000000001</v>
      </c>
      <c r="H76" s="204">
        <f>D76*0.5</f>
        <v>102599</v>
      </c>
    </row>
    <row r="77" spans="1:25" ht="19.5" customHeight="1" thickBot="1" x14ac:dyDescent="0.35">
      <c r="B77" s="199" t="s">
        <v>119</v>
      </c>
      <c r="C77" s="200"/>
      <c r="D77" s="205">
        <v>238871</v>
      </c>
      <c r="E77" s="206">
        <f>D77*0.7</f>
        <v>167209.69999999998</v>
      </c>
      <c r="F77" s="207">
        <f>D77*0.6</f>
        <v>143322.6</v>
      </c>
      <c r="G77" s="207">
        <f>D77*0.55</f>
        <v>131379.05000000002</v>
      </c>
      <c r="H77" s="208">
        <f>D77*0.5</f>
        <v>119435.5</v>
      </c>
    </row>
    <row r="78" spans="1:25" ht="19.5" customHeight="1" x14ac:dyDescent="0.25">
      <c r="D78" s="209"/>
      <c r="E78" s="210"/>
      <c r="F78" s="210"/>
      <c r="G78" s="210"/>
      <c r="H78" s="210"/>
    </row>
    <row r="79" spans="1:25" ht="19.5" customHeight="1" thickBot="1" x14ac:dyDescent="0.3">
      <c r="D79" s="209"/>
      <c r="E79" s="210"/>
      <c r="F79" s="210"/>
      <c r="G79" s="210"/>
      <c r="H79" s="210"/>
    </row>
    <row r="80" spans="1:25" ht="30" customHeight="1" thickBot="1" x14ac:dyDescent="0.3">
      <c r="D80" s="190" t="s">
        <v>125</v>
      </c>
      <c r="E80" s="191" t="s">
        <v>87</v>
      </c>
      <c r="F80" s="192" t="s">
        <v>88</v>
      </c>
      <c r="G80" s="192" t="s">
        <v>89</v>
      </c>
      <c r="H80" s="193" t="s">
        <v>90</v>
      </c>
    </row>
    <row r="81" spans="2:8" ht="19.5" customHeight="1" thickBot="1" x14ac:dyDescent="0.3">
      <c r="D81" s="195"/>
      <c r="E81" s="211">
        <v>0.35</v>
      </c>
      <c r="F81" s="197">
        <v>0.45</v>
      </c>
      <c r="G81" s="197">
        <v>0.5</v>
      </c>
      <c r="H81" s="198">
        <v>0.55000000000000004</v>
      </c>
    </row>
    <row r="82" spans="2:8" ht="19.5" customHeight="1" thickBot="1" x14ac:dyDescent="0.35">
      <c r="B82" s="199" t="s">
        <v>120</v>
      </c>
      <c r="C82" s="200"/>
      <c r="D82" s="278">
        <v>370112</v>
      </c>
      <c r="E82" s="246">
        <f>D82*0.65</f>
        <v>240572.80000000002</v>
      </c>
      <c r="F82" s="203">
        <f>D82*0.55</f>
        <v>203561.60000000001</v>
      </c>
      <c r="G82" s="203">
        <f>D82*0.5</f>
        <v>185056</v>
      </c>
      <c r="H82" s="204">
        <f>D82*0.45</f>
        <v>166550.39999999999</v>
      </c>
    </row>
    <row r="83" spans="2:8" ht="19.5" customHeight="1" thickBot="1" x14ac:dyDescent="0.35">
      <c r="B83" s="199" t="s">
        <v>121</v>
      </c>
      <c r="C83" s="200"/>
      <c r="D83" s="279">
        <v>370112</v>
      </c>
      <c r="E83" s="213">
        <f>D83*0.65</f>
        <v>240572.80000000002</v>
      </c>
      <c r="F83" s="280">
        <f>D83*0.55</f>
        <v>203561.60000000001</v>
      </c>
      <c r="G83" s="280">
        <f>D83*0.5</f>
        <v>185056</v>
      </c>
      <c r="H83" s="208">
        <f>D83*0.45</f>
        <v>166550.39999999999</v>
      </c>
    </row>
    <row r="84" spans="2:8" ht="19.5" customHeight="1" x14ac:dyDescent="0.25">
      <c r="H84" s="215"/>
    </row>
  </sheetData>
  <mergeCells count="26">
    <mergeCell ref="B1:O1"/>
    <mergeCell ref="B4:Y4"/>
    <mergeCell ref="A6:A7"/>
    <mergeCell ref="B6:G6"/>
    <mergeCell ref="H6:M6"/>
    <mergeCell ref="N6:S6"/>
    <mergeCell ref="T6:Y6"/>
    <mergeCell ref="N7:O7"/>
    <mergeCell ref="T7:U7"/>
    <mergeCell ref="A35:A36"/>
    <mergeCell ref="B35:G35"/>
    <mergeCell ref="H35:M35"/>
    <mergeCell ref="N35:S35"/>
    <mergeCell ref="T35:Y35"/>
    <mergeCell ref="V70:Y70"/>
    <mergeCell ref="D30:G30"/>
    <mergeCell ref="J30:M30"/>
    <mergeCell ref="P30:S30"/>
    <mergeCell ref="V30:Y30"/>
    <mergeCell ref="B33:Y33"/>
    <mergeCell ref="B73:H73"/>
    <mergeCell ref="N36:O36"/>
    <mergeCell ref="T36:U36"/>
    <mergeCell ref="D70:G70"/>
    <mergeCell ref="J70:M70"/>
    <mergeCell ref="P70:S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8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40.85546875" customWidth="1"/>
    <col min="2" max="2" width="14.7109375" customWidth="1"/>
    <col min="3" max="3" width="16.28515625" customWidth="1"/>
    <col min="4" max="7" width="13.7109375" customWidth="1"/>
    <col min="8" max="8" width="14.7109375" customWidth="1"/>
    <col min="9" max="9" width="16.28515625" customWidth="1"/>
    <col min="10" max="13" width="13.7109375" customWidth="1"/>
    <col min="14" max="14" width="14.7109375" customWidth="1"/>
    <col min="15" max="15" width="16.28515625" customWidth="1"/>
    <col min="16" max="19" width="13.7109375" customWidth="1"/>
    <col min="20" max="20" width="14.7109375" customWidth="1"/>
    <col min="21" max="21" width="16.28515625" customWidth="1"/>
    <col min="22" max="25" width="13.7109375" customWidth="1"/>
  </cols>
  <sheetData>
    <row r="1" spans="1:25" ht="21.75" thickBot="1" x14ac:dyDescent="0.4">
      <c r="A1" s="59"/>
      <c r="B1" s="352" t="s">
        <v>126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4"/>
    </row>
    <row r="2" spans="1:25" s="58" customFormat="1" ht="14.25" customHeight="1" x14ac:dyDescent="0.35">
      <c r="A2" s="60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5" ht="12.75" customHeight="1" thickBot="1" x14ac:dyDescent="0.3">
      <c r="A3" s="63"/>
    </row>
    <row r="4" spans="1:25" ht="21.75" thickBot="1" x14ac:dyDescent="0.4">
      <c r="A4" s="64"/>
      <c r="B4" s="310" t="s">
        <v>86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2"/>
    </row>
    <row r="6" spans="1:25" ht="15.75" x14ac:dyDescent="0.25">
      <c r="A6" s="332"/>
      <c r="B6" s="334" t="s">
        <v>152</v>
      </c>
      <c r="C6" s="335"/>
      <c r="D6" s="335"/>
      <c r="E6" s="335"/>
      <c r="F6" s="335"/>
      <c r="G6" s="335"/>
      <c r="H6" s="337" t="s">
        <v>141</v>
      </c>
      <c r="I6" s="338"/>
      <c r="J6" s="338"/>
      <c r="K6" s="338"/>
      <c r="L6" s="338"/>
      <c r="M6" s="338"/>
      <c r="N6" s="340" t="s">
        <v>153</v>
      </c>
      <c r="O6" s="341"/>
      <c r="P6" s="341"/>
      <c r="Q6" s="341"/>
      <c r="R6" s="341"/>
      <c r="S6" s="347"/>
      <c r="T6" s="342" t="s">
        <v>143</v>
      </c>
      <c r="U6" s="343"/>
      <c r="V6" s="343"/>
      <c r="W6" s="343"/>
      <c r="X6" s="343"/>
      <c r="Y6" s="348"/>
    </row>
    <row r="7" spans="1:25" s="78" customFormat="1" ht="35.25" customHeight="1" x14ac:dyDescent="0.25">
      <c r="A7" s="333"/>
      <c r="B7" s="65"/>
      <c r="C7" s="66"/>
      <c r="D7" s="67" t="s">
        <v>87</v>
      </c>
      <c r="E7" s="68" t="s">
        <v>91</v>
      </c>
      <c r="F7" s="68" t="s">
        <v>89</v>
      </c>
      <c r="G7" s="69" t="s">
        <v>90</v>
      </c>
      <c r="H7" s="70"/>
      <c r="I7" s="71"/>
      <c r="J7" s="72" t="s">
        <v>87</v>
      </c>
      <c r="K7" s="73" t="s">
        <v>91</v>
      </c>
      <c r="L7" s="73" t="s">
        <v>89</v>
      </c>
      <c r="M7" s="74" t="s">
        <v>90</v>
      </c>
      <c r="N7" s="313"/>
      <c r="O7" s="314"/>
      <c r="P7" s="75" t="s">
        <v>87</v>
      </c>
      <c r="Q7" s="76" t="s">
        <v>91</v>
      </c>
      <c r="R7" s="76" t="s">
        <v>89</v>
      </c>
      <c r="S7" s="77" t="s">
        <v>90</v>
      </c>
      <c r="T7" s="315"/>
      <c r="U7" s="316"/>
      <c r="V7" s="251" t="s">
        <v>87</v>
      </c>
      <c r="W7" s="252" t="s">
        <v>91</v>
      </c>
      <c r="X7" s="252" t="s">
        <v>89</v>
      </c>
      <c r="Y7" s="253" t="s">
        <v>90</v>
      </c>
    </row>
    <row r="8" spans="1:25" ht="30.75" thickBot="1" x14ac:dyDescent="0.3">
      <c r="A8" s="79" t="s">
        <v>92</v>
      </c>
      <c r="B8" s="80" t="s">
        <v>144</v>
      </c>
      <c r="C8" s="159" t="s">
        <v>127</v>
      </c>
      <c r="D8" s="82">
        <v>0.25</v>
      </c>
      <c r="E8" s="83">
        <v>0.35</v>
      </c>
      <c r="F8" s="83">
        <v>0.4</v>
      </c>
      <c r="G8" s="84">
        <v>0.45</v>
      </c>
      <c r="H8" s="85" t="s">
        <v>93</v>
      </c>
      <c r="I8" s="86" t="s">
        <v>127</v>
      </c>
      <c r="J8" s="87">
        <v>0.25</v>
      </c>
      <c r="K8" s="88">
        <v>0.35</v>
      </c>
      <c r="L8" s="88">
        <v>0.4</v>
      </c>
      <c r="M8" s="89">
        <v>0.45</v>
      </c>
      <c r="N8" s="90" t="s">
        <v>95</v>
      </c>
      <c r="O8" s="91" t="s">
        <v>127</v>
      </c>
      <c r="P8" s="92">
        <v>0.3</v>
      </c>
      <c r="Q8" s="93">
        <v>0.4</v>
      </c>
      <c r="R8" s="94">
        <v>0.45</v>
      </c>
      <c r="S8" s="95">
        <v>0.5</v>
      </c>
      <c r="T8" s="254" t="s">
        <v>96</v>
      </c>
      <c r="U8" s="255" t="s">
        <v>127</v>
      </c>
      <c r="V8" s="256">
        <v>0.3</v>
      </c>
      <c r="W8" s="257">
        <v>0.4</v>
      </c>
      <c r="X8" s="258">
        <v>0.45</v>
      </c>
      <c r="Y8" s="259">
        <v>0.5</v>
      </c>
    </row>
    <row r="9" spans="1:25" ht="15.75" thickTop="1" x14ac:dyDescent="0.25">
      <c r="A9" s="31" t="s">
        <v>97</v>
      </c>
      <c r="B9" s="96">
        <v>1211</v>
      </c>
      <c r="C9" s="97">
        <v>133081</v>
      </c>
      <c r="D9" s="98">
        <f>C9*0.75</f>
        <v>99810.75</v>
      </c>
      <c r="E9" s="99">
        <f>C9*0.65</f>
        <v>86502.650000000009</v>
      </c>
      <c r="F9" s="99">
        <f>C9*0.6</f>
        <v>79848.599999999991</v>
      </c>
      <c r="G9" s="100">
        <f>C9*0.55</f>
        <v>73194.55</v>
      </c>
      <c r="H9" s="101">
        <v>997</v>
      </c>
      <c r="I9" s="102">
        <v>116705</v>
      </c>
      <c r="J9" s="103">
        <f>I9*0.75</f>
        <v>87528.75</v>
      </c>
      <c r="K9" s="104">
        <f>I9*0.65</f>
        <v>75858.25</v>
      </c>
      <c r="L9" s="105">
        <f>I9*0.6</f>
        <v>70023</v>
      </c>
      <c r="M9" s="105">
        <f>I9*0.55</f>
        <v>64187.750000000007</v>
      </c>
      <c r="N9" s="101">
        <v>1044</v>
      </c>
      <c r="O9" s="102">
        <v>121459</v>
      </c>
      <c r="P9" s="103">
        <f>O9*0.7</f>
        <v>85021.299999999988</v>
      </c>
      <c r="Q9" s="104">
        <f>O9*0.6</f>
        <v>72875.399999999994</v>
      </c>
      <c r="R9" s="105">
        <f>O9*0.55</f>
        <v>66802.450000000012</v>
      </c>
      <c r="S9" s="106">
        <f>O9*0.5</f>
        <v>60729.5</v>
      </c>
      <c r="T9" s="101">
        <v>1061</v>
      </c>
      <c r="U9" s="102">
        <v>129883</v>
      </c>
      <c r="V9" s="103">
        <f>U9*0.7</f>
        <v>90918.099999999991</v>
      </c>
      <c r="W9" s="104">
        <f>U9*0.6</f>
        <v>77929.8</v>
      </c>
      <c r="X9" s="105">
        <f>U9*0.55</f>
        <v>71435.650000000009</v>
      </c>
      <c r="Y9" s="106">
        <f>U9*0.5</f>
        <v>64941.5</v>
      </c>
    </row>
    <row r="10" spans="1:25" x14ac:dyDescent="0.25">
      <c r="A10" s="31" t="s">
        <v>98</v>
      </c>
      <c r="B10" s="109">
        <v>7</v>
      </c>
      <c r="C10" s="110">
        <v>1106</v>
      </c>
      <c r="D10" s="111">
        <f>C10*0.75</f>
        <v>829.5</v>
      </c>
      <c r="E10" s="112">
        <f>C10*0.65</f>
        <v>718.9</v>
      </c>
      <c r="F10" s="112">
        <f>C10*0.6</f>
        <v>663.6</v>
      </c>
      <c r="G10" s="100">
        <f>C10*0.55</f>
        <v>608.30000000000007</v>
      </c>
      <c r="H10" s="113">
        <v>17</v>
      </c>
      <c r="I10" s="114">
        <v>2354</v>
      </c>
      <c r="J10" s="103">
        <f>I10*0.75</f>
        <v>1765.5</v>
      </c>
      <c r="K10" s="104">
        <f>I10*0.65</f>
        <v>1530.1000000000001</v>
      </c>
      <c r="L10" s="105">
        <f>I10*0.6</f>
        <v>1412.3999999999999</v>
      </c>
      <c r="M10" s="105">
        <f>I10*0.55</f>
        <v>1294.7</v>
      </c>
      <c r="N10" s="113">
        <v>17</v>
      </c>
      <c r="O10" s="114">
        <v>2505</v>
      </c>
      <c r="P10" s="103">
        <f t="shared" ref="P10:P28" si="0">O10*0.7</f>
        <v>1753.5</v>
      </c>
      <c r="Q10" s="104">
        <f t="shared" ref="Q10:Q28" si="1">O10*0.6</f>
        <v>1503</v>
      </c>
      <c r="R10" s="105">
        <f t="shared" ref="R10:R28" si="2">O10*0.55</f>
        <v>1377.75</v>
      </c>
      <c r="S10" s="115">
        <f t="shared" ref="S10:S28" si="3">O10*0.5</f>
        <v>1252.5</v>
      </c>
      <c r="T10" s="113">
        <v>28</v>
      </c>
      <c r="U10" s="114">
        <v>4176</v>
      </c>
      <c r="V10" s="103">
        <f>U10*0.7</f>
        <v>2923.2</v>
      </c>
      <c r="W10" s="104">
        <f>U10*0.6</f>
        <v>2505.6</v>
      </c>
      <c r="X10" s="105">
        <f>U10*0.55</f>
        <v>2296.8000000000002</v>
      </c>
      <c r="Y10" s="115">
        <f>U10*0.5</f>
        <v>2088</v>
      </c>
    </row>
    <row r="11" spans="1:25" x14ac:dyDescent="0.25">
      <c r="A11" s="31" t="s">
        <v>100</v>
      </c>
      <c r="B11" s="116">
        <v>10</v>
      </c>
      <c r="C11" s="117">
        <v>629</v>
      </c>
      <c r="D11" s="111">
        <f>C11*0.75</f>
        <v>471.75</v>
      </c>
      <c r="E11" s="112">
        <f>C11*0.65</f>
        <v>408.85</v>
      </c>
      <c r="F11" s="112">
        <f>C11*0.6</f>
        <v>377.4</v>
      </c>
      <c r="G11" s="100">
        <f t="shared" ref="G11:G28" si="4">C11*0.55</f>
        <v>345.95000000000005</v>
      </c>
      <c r="H11" s="118">
        <v>9</v>
      </c>
      <c r="I11" s="119">
        <v>559</v>
      </c>
      <c r="J11" s="103">
        <f t="shared" ref="J11:J28" si="5">I11*0.75</f>
        <v>419.25</v>
      </c>
      <c r="K11" s="104">
        <f t="shared" ref="K11:K28" si="6">I11*0.65</f>
        <v>363.35</v>
      </c>
      <c r="L11" s="105">
        <f t="shared" ref="L11:L28" si="7">I11*0.6</f>
        <v>335.4</v>
      </c>
      <c r="M11" s="105">
        <f t="shared" ref="M11:M28" si="8">I11*0.55</f>
        <v>307.45000000000005</v>
      </c>
      <c r="N11" s="118">
        <v>7</v>
      </c>
      <c r="O11" s="119">
        <v>515</v>
      </c>
      <c r="P11" s="103">
        <f t="shared" si="0"/>
        <v>360.5</v>
      </c>
      <c r="Q11" s="104">
        <f t="shared" si="1"/>
        <v>309</v>
      </c>
      <c r="R11" s="105">
        <f t="shared" si="2"/>
        <v>283.25</v>
      </c>
      <c r="S11" s="115">
        <f t="shared" si="3"/>
        <v>257.5</v>
      </c>
      <c r="T11" s="118">
        <v>5</v>
      </c>
      <c r="U11" s="119">
        <v>349</v>
      </c>
      <c r="V11" s="103">
        <f t="shared" ref="V11:V21" si="9">U11*0.7</f>
        <v>244.29999999999998</v>
      </c>
      <c r="W11" s="104">
        <f t="shared" ref="W11:W21" si="10">U11*0.6</f>
        <v>209.4</v>
      </c>
      <c r="X11" s="105">
        <f t="shared" ref="X11:X21" si="11">U11*0.55</f>
        <v>191.95000000000002</v>
      </c>
      <c r="Y11" s="115">
        <f>U11*0.5</f>
        <v>174.5</v>
      </c>
    </row>
    <row r="12" spans="1:25" x14ac:dyDescent="0.25">
      <c r="A12" s="31" t="s">
        <v>103</v>
      </c>
      <c r="B12" s="116">
        <v>20</v>
      </c>
      <c r="C12" s="117">
        <v>1862</v>
      </c>
      <c r="D12" s="111">
        <f t="shared" ref="D12:D28" si="12">C12*0.75</f>
        <v>1396.5</v>
      </c>
      <c r="E12" s="112">
        <f t="shared" ref="E12:E28" si="13">C12*0.65</f>
        <v>1210.3</v>
      </c>
      <c r="F12" s="112">
        <f t="shared" ref="F12:F28" si="14">C12*0.6</f>
        <v>1117.2</v>
      </c>
      <c r="G12" s="100">
        <f t="shared" si="4"/>
        <v>1024.1000000000001</v>
      </c>
      <c r="H12" s="118">
        <v>29</v>
      </c>
      <c r="I12" s="119">
        <v>2660</v>
      </c>
      <c r="J12" s="103">
        <f t="shared" si="5"/>
        <v>1995</v>
      </c>
      <c r="K12" s="104">
        <f t="shared" si="6"/>
        <v>1729</v>
      </c>
      <c r="L12" s="105">
        <f t="shared" si="7"/>
        <v>1596</v>
      </c>
      <c r="M12" s="105">
        <f t="shared" si="8"/>
        <v>1463.0000000000002</v>
      </c>
      <c r="N12" s="118">
        <v>45</v>
      </c>
      <c r="O12" s="119">
        <v>3316</v>
      </c>
      <c r="P12" s="103">
        <f t="shared" si="0"/>
        <v>2321.1999999999998</v>
      </c>
      <c r="Q12" s="104">
        <f t="shared" si="1"/>
        <v>1989.6</v>
      </c>
      <c r="R12" s="105">
        <f t="shared" si="2"/>
        <v>1823.8000000000002</v>
      </c>
      <c r="S12" s="115">
        <f t="shared" si="3"/>
        <v>1658</v>
      </c>
      <c r="T12" s="118">
        <v>29</v>
      </c>
      <c r="U12" s="119">
        <v>2683</v>
      </c>
      <c r="V12" s="103">
        <f t="shared" si="9"/>
        <v>1878.1</v>
      </c>
      <c r="W12" s="104">
        <f t="shared" si="10"/>
        <v>1609.8</v>
      </c>
      <c r="X12" s="105">
        <f t="shared" si="11"/>
        <v>1475.65</v>
      </c>
      <c r="Y12" s="115">
        <f t="shared" ref="Y12:Y21" si="15">U12*0.5</f>
        <v>1341.5</v>
      </c>
    </row>
    <row r="13" spans="1:25" x14ac:dyDescent="0.25">
      <c r="A13" s="31" t="s">
        <v>112</v>
      </c>
      <c r="B13" s="116">
        <v>129</v>
      </c>
      <c r="C13" s="117">
        <v>17723</v>
      </c>
      <c r="D13" s="111">
        <f t="shared" si="12"/>
        <v>13292.25</v>
      </c>
      <c r="E13" s="112">
        <f t="shared" si="13"/>
        <v>11519.95</v>
      </c>
      <c r="F13" s="112">
        <f t="shared" si="14"/>
        <v>10633.8</v>
      </c>
      <c r="G13" s="100">
        <f t="shared" si="4"/>
        <v>9747.6500000000015</v>
      </c>
      <c r="H13" s="118">
        <v>90</v>
      </c>
      <c r="I13" s="119">
        <v>13103</v>
      </c>
      <c r="J13" s="103">
        <f t="shared" si="5"/>
        <v>9827.25</v>
      </c>
      <c r="K13" s="104">
        <f t="shared" si="6"/>
        <v>8516.9500000000007</v>
      </c>
      <c r="L13" s="105">
        <f t="shared" si="7"/>
        <v>7861.7999999999993</v>
      </c>
      <c r="M13" s="105">
        <f t="shared" si="8"/>
        <v>7206.6500000000005</v>
      </c>
      <c r="N13" s="118">
        <v>119</v>
      </c>
      <c r="O13" s="119">
        <v>16884</v>
      </c>
      <c r="P13" s="103">
        <f t="shared" si="0"/>
        <v>11818.8</v>
      </c>
      <c r="Q13" s="104">
        <f t="shared" si="1"/>
        <v>10130.4</v>
      </c>
      <c r="R13" s="105">
        <f t="shared" si="2"/>
        <v>9286.2000000000007</v>
      </c>
      <c r="S13" s="115">
        <f t="shared" si="3"/>
        <v>8442</v>
      </c>
      <c r="T13" s="118">
        <v>854</v>
      </c>
      <c r="U13" s="119">
        <v>112454</v>
      </c>
      <c r="V13" s="103">
        <f t="shared" si="9"/>
        <v>78717.799999999988</v>
      </c>
      <c r="W13" s="104">
        <f t="shared" si="10"/>
        <v>67472.399999999994</v>
      </c>
      <c r="X13" s="105">
        <f t="shared" si="11"/>
        <v>61849.700000000004</v>
      </c>
      <c r="Y13" s="115">
        <f t="shared" si="15"/>
        <v>56227</v>
      </c>
    </row>
    <row r="14" spans="1:25" x14ac:dyDescent="0.25">
      <c r="A14" s="31" t="s">
        <v>145</v>
      </c>
      <c r="B14" s="116">
        <v>97</v>
      </c>
      <c r="C14" s="117">
        <v>6790</v>
      </c>
      <c r="D14" s="111">
        <f t="shared" si="12"/>
        <v>5092.5</v>
      </c>
      <c r="E14" s="112">
        <f t="shared" si="13"/>
        <v>4413.5</v>
      </c>
      <c r="F14" s="112">
        <f t="shared" si="14"/>
        <v>4074</v>
      </c>
      <c r="G14" s="100">
        <f t="shared" si="4"/>
        <v>3734.5000000000005</v>
      </c>
      <c r="H14" s="118">
        <v>389</v>
      </c>
      <c r="I14" s="119">
        <v>28879</v>
      </c>
      <c r="J14" s="103">
        <f t="shared" si="5"/>
        <v>21659.25</v>
      </c>
      <c r="K14" s="104">
        <f t="shared" si="6"/>
        <v>18771.350000000002</v>
      </c>
      <c r="L14" s="105">
        <f t="shared" si="7"/>
        <v>17327.399999999998</v>
      </c>
      <c r="M14" s="105">
        <f t="shared" si="8"/>
        <v>15883.45</v>
      </c>
      <c r="N14" s="118"/>
      <c r="O14" s="120"/>
      <c r="P14" s="103"/>
      <c r="Q14" s="104"/>
      <c r="R14" s="105"/>
      <c r="S14" s="115"/>
      <c r="T14" s="118"/>
      <c r="U14" s="120"/>
      <c r="V14" s="103"/>
      <c r="W14" s="104"/>
      <c r="X14" s="105"/>
      <c r="Y14" s="115"/>
    </row>
    <row r="15" spans="1:25" x14ac:dyDescent="0.25">
      <c r="A15" s="31" t="s">
        <v>104</v>
      </c>
      <c r="B15" s="116">
        <v>66</v>
      </c>
      <c r="C15" s="117">
        <v>9812</v>
      </c>
      <c r="D15" s="111">
        <f t="shared" si="12"/>
        <v>7359</v>
      </c>
      <c r="E15" s="112">
        <f t="shared" si="13"/>
        <v>6377.8</v>
      </c>
      <c r="F15" s="112">
        <f t="shared" si="14"/>
        <v>5887.2</v>
      </c>
      <c r="G15" s="100">
        <f t="shared" si="4"/>
        <v>5396.6</v>
      </c>
      <c r="H15" s="118">
        <v>66</v>
      </c>
      <c r="I15" s="119">
        <v>9917</v>
      </c>
      <c r="J15" s="103">
        <f t="shared" si="5"/>
        <v>7437.75</v>
      </c>
      <c r="K15" s="104">
        <f t="shared" si="6"/>
        <v>6446.05</v>
      </c>
      <c r="L15" s="105">
        <f t="shared" si="7"/>
        <v>5950.2</v>
      </c>
      <c r="M15" s="105">
        <f t="shared" si="8"/>
        <v>5454.35</v>
      </c>
      <c r="N15" s="118">
        <v>60</v>
      </c>
      <c r="O15" s="120">
        <v>10065</v>
      </c>
      <c r="P15" s="103">
        <f t="shared" si="0"/>
        <v>7045.5</v>
      </c>
      <c r="Q15" s="104">
        <f t="shared" si="1"/>
        <v>6039</v>
      </c>
      <c r="R15" s="105">
        <f t="shared" si="2"/>
        <v>5535.75</v>
      </c>
      <c r="S15" s="115">
        <f t="shared" si="3"/>
        <v>5032.5</v>
      </c>
      <c r="T15" s="118">
        <v>43</v>
      </c>
      <c r="U15" s="120">
        <v>6560</v>
      </c>
      <c r="V15" s="103">
        <f t="shared" si="9"/>
        <v>4592</v>
      </c>
      <c r="W15" s="104">
        <f t="shared" si="10"/>
        <v>3936</v>
      </c>
      <c r="X15" s="105">
        <f t="shared" si="11"/>
        <v>3608.0000000000005</v>
      </c>
      <c r="Y15" s="115">
        <f t="shared" si="15"/>
        <v>3280</v>
      </c>
    </row>
    <row r="16" spans="1:25" x14ac:dyDescent="0.25">
      <c r="A16" s="31" t="s">
        <v>102</v>
      </c>
      <c r="B16" s="116">
        <v>23</v>
      </c>
      <c r="C16" s="117">
        <v>2262</v>
      </c>
      <c r="D16" s="111">
        <f t="shared" si="12"/>
        <v>1696.5</v>
      </c>
      <c r="E16" s="112">
        <f t="shared" si="13"/>
        <v>1470.3</v>
      </c>
      <c r="F16" s="112">
        <f t="shared" si="14"/>
        <v>1357.2</v>
      </c>
      <c r="G16" s="100">
        <f t="shared" si="4"/>
        <v>1244.1000000000001</v>
      </c>
      <c r="H16" s="118">
        <v>32</v>
      </c>
      <c r="I16" s="119">
        <v>3158</v>
      </c>
      <c r="J16" s="103">
        <f t="shared" si="5"/>
        <v>2368.5</v>
      </c>
      <c r="K16" s="104">
        <f t="shared" si="6"/>
        <v>2052.7000000000003</v>
      </c>
      <c r="L16" s="105">
        <f t="shared" si="7"/>
        <v>1894.8</v>
      </c>
      <c r="M16" s="105">
        <f t="shared" si="8"/>
        <v>1736.9</v>
      </c>
      <c r="N16" s="121">
        <v>48</v>
      </c>
      <c r="O16" s="120">
        <v>4330</v>
      </c>
      <c r="P16" s="103">
        <f t="shared" si="0"/>
        <v>3031</v>
      </c>
      <c r="Q16" s="104">
        <f t="shared" si="1"/>
        <v>2598</v>
      </c>
      <c r="R16" s="105">
        <f t="shared" si="2"/>
        <v>2381.5</v>
      </c>
      <c r="S16" s="115">
        <f t="shared" si="3"/>
        <v>2165</v>
      </c>
      <c r="T16" s="121">
        <v>46</v>
      </c>
      <c r="U16" s="120">
        <v>4320</v>
      </c>
      <c r="V16" s="103">
        <f t="shared" si="9"/>
        <v>3024</v>
      </c>
      <c r="W16" s="104">
        <f t="shared" si="10"/>
        <v>2592</v>
      </c>
      <c r="X16" s="105">
        <f t="shared" si="11"/>
        <v>2376</v>
      </c>
      <c r="Y16" s="115">
        <f t="shared" si="15"/>
        <v>2160</v>
      </c>
    </row>
    <row r="17" spans="1:25" x14ac:dyDescent="0.25">
      <c r="A17" s="31" t="s">
        <v>99</v>
      </c>
      <c r="B17" s="116">
        <v>60</v>
      </c>
      <c r="C17" s="117">
        <v>6782</v>
      </c>
      <c r="D17" s="111">
        <f t="shared" si="12"/>
        <v>5086.5</v>
      </c>
      <c r="E17" s="112">
        <f t="shared" si="13"/>
        <v>4408.3</v>
      </c>
      <c r="F17" s="112">
        <f t="shared" si="14"/>
        <v>4069.2</v>
      </c>
      <c r="G17" s="100">
        <f t="shared" si="4"/>
        <v>3730.1000000000004</v>
      </c>
      <c r="H17" s="118">
        <v>72</v>
      </c>
      <c r="I17" s="119">
        <v>7965</v>
      </c>
      <c r="J17" s="103">
        <f t="shared" si="5"/>
        <v>5973.75</v>
      </c>
      <c r="K17" s="104">
        <f t="shared" si="6"/>
        <v>5177.25</v>
      </c>
      <c r="L17" s="105">
        <f t="shared" si="7"/>
        <v>4779</v>
      </c>
      <c r="M17" s="105">
        <f t="shared" si="8"/>
        <v>4380.75</v>
      </c>
      <c r="N17" s="118">
        <v>81</v>
      </c>
      <c r="O17" s="122">
        <v>9009</v>
      </c>
      <c r="P17" s="103">
        <f t="shared" si="0"/>
        <v>6306.2999999999993</v>
      </c>
      <c r="Q17" s="104">
        <f t="shared" si="1"/>
        <v>5405.4</v>
      </c>
      <c r="R17" s="105">
        <f t="shared" si="2"/>
        <v>4954.9500000000007</v>
      </c>
      <c r="S17" s="115">
        <f t="shared" si="3"/>
        <v>4504.5</v>
      </c>
      <c r="T17" s="118">
        <v>71</v>
      </c>
      <c r="U17" s="122">
        <v>6780</v>
      </c>
      <c r="V17" s="103">
        <f t="shared" si="9"/>
        <v>4746</v>
      </c>
      <c r="W17" s="104">
        <f t="shared" si="10"/>
        <v>4068</v>
      </c>
      <c r="X17" s="105">
        <f t="shared" si="11"/>
        <v>3729.0000000000005</v>
      </c>
      <c r="Y17" s="115">
        <f t="shared" si="15"/>
        <v>3390</v>
      </c>
    </row>
    <row r="18" spans="1:25" x14ac:dyDescent="0.25">
      <c r="A18" s="31" t="s">
        <v>101</v>
      </c>
      <c r="B18" s="116">
        <v>13</v>
      </c>
      <c r="C18" s="117">
        <v>1134</v>
      </c>
      <c r="D18" s="111">
        <f t="shared" si="12"/>
        <v>850.5</v>
      </c>
      <c r="E18" s="112">
        <f t="shared" si="13"/>
        <v>737.1</v>
      </c>
      <c r="F18" s="112">
        <f t="shared" si="14"/>
        <v>680.4</v>
      </c>
      <c r="G18" s="100">
        <f t="shared" si="4"/>
        <v>623.70000000000005</v>
      </c>
      <c r="H18" s="118">
        <v>13</v>
      </c>
      <c r="I18" s="119">
        <v>1113</v>
      </c>
      <c r="J18" s="103">
        <f t="shared" si="5"/>
        <v>834.75</v>
      </c>
      <c r="K18" s="104">
        <f t="shared" si="6"/>
        <v>723.45</v>
      </c>
      <c r="L18" s="105">
        <f t="shared" si="7"/>
        <v>667.8</v>
      </c>
      <c r="M18" s="105">
        <f t="shared" si="8"/>
        <v>612.15000000000009</v>
      </c>
      <c r="N18" s="118">
        <v>21</v>
      </c>
      <c r="O18" s="115">
        <v>1317</v>
      </c>
      <c r="P18" s="103">
        <f t="shared" si="0"/>
        <v>921.9</v>
      </c>
      <c r="Q18" s="104">
        <f t="shared" si="1"/>
        <v>790.19999999999993</v>
      </c>
      <c r="R18" s="105">
        <f t="shared" si="2"/>
        <v>724.35</v>
      </c>
      <c r="S18" s="115">
        <f t="shared" si="3"/>
        <v>658.5</v>
      </c>
      <c r="T18" s="118">
        <v>30</v>
      </c>
      <c r="U18" s="115">
        <v>1873</v>
      </c>
      <c r="V18" s="103">
        <f t="shared" si="9"/>
        <v>1311.1</v>
      </c>
      <c r="W18" s="104">
        <f t="shared" si="10"/>
        <v>1123.8</v>
      </c>
      <c r="X18" s="105">
        <f t="shared" si="11"/>
        <v>1030.1500000000001</v>
      </c>
      <c r="Y18" s="115">
        <f t="shared" si="15"/>
        <v>936.5</v>
      </c>
    </row>
    <row r="19" spans="1:25" x14ac:dyDescent="0.25">
      <c r="A19" s="31" t="s">
        <v>111</v>
      </c>
      <c r="B19" s="116">
        <v>12</v>
      </c>
      <c r="C19" s="117">
        <v>742</v>
      </c>
      <c r="D19" s="111">
        <f t="shared" si="12"/>
        <v>556.5</v>
      </c>
      <c r="E19" s="112">
        <f t="shared" si="13"/>
        <v>482.3</v>
      </c>
      <c r="F19" s="112">
        <f t="shared" si="14"/>
        <v>445.2</v>
      </c>
      <c r="G19" s="100">
        <f t="shared" si="4"/>
        <v>408.1</v>
      </c>
      <c r="H19" s="118">
        <v>19</v>
      </c>
      <c r="I19" s="119">
        <v>1082</v>
      </c>
      <c r="J19" s="103">
        <f t="shared" si="5"/>
        <v>811.5</v>
      </c>
      <c r="K19" s="104">
        <f t="shared" si="6"/>
        <v>703.30000000000007</v>
      </c>
      <c r="L19" s="105">
        <f t="shared" si="7"/>
        <v>649.19999999999993</v>
      </c>
      <c r="M19" s="105">
        <f t="shared" si="8"/>
        <v>595.1</v>
      </c>
      <c r="N19" s="118">
        <v>25</v>
      </c>
      <c r="O19" s="119">
        <v>1456</v>
      </c>
      <c r="P19" s="103">
        <f t="shared" si="0"/>
        <v>1019.1999999999999</v>
      </c>
      <c r="Q19" s="104">
        <f t="shared" si="1"/>
        <v>873.6</v>
      </c>
      <c r="R19" s="105">
        <f t="shared" si="2"/>
        <v>800.80000000000007</v>
      </c>
      <c r="S19" s="115">
        <f t="shared" si="3"/>
        <v>728</v>
      </c>
      <c r="T19" s="118">
        <v>22</v>
      </c>
      <c r="U19" s="119">
        <v>1290</v>
      </c>
      <c r="V19" s="103">
        <f t="shared" si="9"/>
        <v>902.99999999999989</v>
      </c>
      <c r="W19" s="104">
        <f t="shared" si="10"/>
        <v>774</v>
      </c>
      <c r="X19" s="105">
        <f t="shared" si="11"/>
        <v>709.50000000000011</v>
      </c>
      <c r="Y19" s="115">
        <f t="shared" si="15"/>
        <v>645</v>
      </c>
    </row>
    <row r="20" spans="1:25" x14ac:dyDescent="0.25">
      <c r="A20" s="31" t="s">
        <v>106</v>
      </c>
      <c r="B20" s="116">
        <v>24</v>
      </c>
      <c r="C20" s="117">
        <v>2855</v>
      </c>
      <c r="D20" s="111">
        <f t="shared" si="12"/>
        <v>2141.25</v>
      </c>
      <c r="E20" s="112">
        <f t="shared" si="13"/>
        <v>1855.75</v>
      </c>
      <c r="F20" s="112">
        <f t="shared" si="14"/>
        <v>1713</v>
      </c>
      <c r="G20" s="100">
        <f t="shared" si="4"/>
        <v>1570.2500000000002</v>
      </c>
      <c r="H20" s="118">
        <v>23</v>
      </c>
      <c r="I20" s="119">
        <v>3373</v>
      </c>
      <c r="J20" s="103">
        <f t="shared" si="5"/>
        <v>2529.75</v>
      </c>
      <c r="K20" s="104">
        <f t="shared" si="6"/>
        <v>2192.4500000000003</v>
      </c>
      <c r="L20" s="105">
        <f t="shared" si="7"/>
        <v>2023.8</v>
      </c>
      <c r="M20" s="105">
        <f t="shared" si="8"/>
        <v>1855.15</v>
      </c>
      <c r="N20" s="118">
        <v>112</v>
      </c>
      <c r="O20" s="119">
        <v>14598</v>
      </c>
      <c r="P20" s="103">
        <f t="shared" si="0"/>
        <v>10218.599999999999</v>
      </c>
      <c r="Q20" s="104">
        <f t="shared" si="1"/>
        <v>8758.7999999999993</v>
      </c>
      <c r="R20" s="105">
        <f t="shared" si="2"/>
        <v>8028.9000000000005</v>
      </c>
      <c r="S20" s="115">
        <f t="shared" si="3"/>
        <v>7299</v>
      </c>
      <c r="T20" s="118">
        <v>223</v>
      </c>
      <c r="U20" s="119">
        <v>24307</v>
      </c>
      <c r="V20" s="103">
        <f t="shared" si="9"/>
        <v>17014.899999999998</v>
      </c>
      <c r="W20" s="104">
        <f t="shared" si="10"/>
        <v>14584.199999999999</v>
      </c>
      <c r="X20" s="105">
        <f t="shared" si="11"/>
        <v>13368.85</v>
      </c>
      <c r="Y20" s="115">
        <f t="shared" si="15"/>
        <v>12153.5</v>
      </c>
    </row>
    <row r="21" spans="1:25" x14ac:dyDescent="0.25">
      <c r="A21" s="123" t="s">
        <v>107</v>
      </c>
      <c r="B21" s="116">
        <v>28</v>
      </c>
      <c r="C21" s="117">
        <v>3938</v>
      </c>
      <c r="D21" s="111">
        <f t="shared" si="12"/>
        <v>2953.5</v>
      </c>
      <c r="E21" s="112">
        <f t="shared" si="13"/>
        <v>2559.7000000000003</v>
      </c>
      <c r="F21" s="112">
        <f t="shared" si="14"/>
        <v>2362.7999999999997</v>
      </c>
      <c r="G21" s="100">
        <f t="shared" si="4"/>
        <v>2165.9</v>
      </c>
      <c r="H21" s="126">
        <v>69</v>
      </c>
      <c r="I21" s="119">
        <v>9923</v>
      </c>
      <c r="J21" s="103">
        <f t="shared" si="5"/>
        <v>7442.25</v>
      </c>
      <c r="K21" s="104">
        <f t="shared" si="6"/>
        <v>6449.95</v>
      </c>
      <c r="L21" s="105">
        <f t="shared" si="7"/>
        <v>5953.8</v>
      </c>
      <c r="M21" s="105">
        <f t="shared" si="8"/>
        <v>5457.6500000000005</v>
      </c>
      <c r="N21" s="126">
        <v>52</v>
      </c>
      <c r="O21" s="119">
        <v>7063</v>
      </c>
      <c r="P21" s="103">
        <f t="shared" si="0"/>
        <v>4944.0999999999995</v>
      </c>
      <c r="Q21" s="104">
        <f t="shared" si="1"/>
        <v>4237.8</v>
      </c>
      <c r="R21" s="105">
        <f t="shared" si="2"/>
        <v>3884.65</v>
      </c>
      <c r="S21" s="115">
        <f t="shared" si="3"/>
        <v>3531.5</v>
      </c>
      <c r="T21" s="126">
        <v>54</v>
      </c>
      <c r="U21" s="119">
        <v>7203</v>
      </c>
      <c r="V21" s="103">
        <f t="shared" si="9"/>
        <v>5042.0999999999995</v>
      </c>
      <c r="W21" s="104">
        <f t="shared" si="10"/>
        <v>4321.8</v>
      </c>
      <c r="X21" s="105">
        <f t="shared" si="11"/>
        <v>3961.6500000000005</v>
      </c>
      <c r="Y21" s="115">
        <f t="shared" si="15"/>
        <v>3601.5</v>
      </c>
    </row>
    <row r="22" spans="1:25" x14ac:dyDescent="0.25">
      <c r="A22" s="123" t="s">
        <v>146</v>
      </c>
      <c r="B22" s="124">
        <v>32</v>
      </c>
      <c r="C22" s="125">
        <v>3753</v>
      </c>
      <c r="D22" s="111">
        <f t="shared" si="12"/>
        <v>2814.75</v>
      </c>
      <c r="E22" s="112">
        <f t="shared" si="13"/>
        <v>2439.4500000000003</v>
      </c>
      <c r="F22" s="112">
        <f t="shared" si="14"/>
        <v>2251.7999999999997</v>
      </c>
      <c r="G22" s="100">
        <f t="shared" si="4"/>
        <v>2064.15</v>
      </c>
      <c r="H22" s="126">
        <v>331</v>
      </c>
      <c r="I22" s="127">
        <v>33309</v>
      </c>
      <c r="J22" s="103">
        <f t="shared" si="5"/>
        <v>24981.75</v>
      </c>
      <c r="K22" s="104">
        <f t="shared" si="6"/>
        <v>21650.850000000002</v>
      </c>
      <c r="L22" s="105">
        <f t="shared" si="7"/>
        <v>19985.399999999998</v>
      </c>
      <c r="M22" s="105">
        <f t="shared" si="8"/>
        <v>18319.95</v>
      </c>
      <c r="N22" s="126"/>
      <c r="O22" s="127"/>
      <c r="P22" s="103"/>
      <c r="Q22" s="104"/>
      <c r="R22" s="105"/>
      <c r="S22" s="115"/>
      <c r="T22" s="126"/>
      <c r="U22" s="127"/>
      <c r="V22" s="103"/>
      <c r="W22" s="104"/>
      <c r="X22" s="105"/>
      <c r="Y22" s="115"/>
    </row>
    <row r="23" spans="1:25" x14ac:dyDescent="0.25">
      <c r="A23" s="123" t="s">
        <v>108</v>
      </c>
      <c r="B23" s="124">
        <v>16</v>
      </c>
      <c r="C23" s="125">
        <v>3745</v>
      </c>
      <c r="D23" s="111">
        <f t="shared" si="12"/>
        <v>2808.75</v>
      </c>
      <c r="E23" s="112">
        <f t="shared" si="13"/>
        <v>2434.25</v>
      </c>
      <c r="F23" s="112">
        <f t="shared" si="14"/>
        <v>2247</v>
      </c>
      <c r="G23" s="100">
        <f t="shared" si="4"/>
        <v>2059.75</v>
      </c>
      <c r="H23" s="126">
        <v>13</v>
      </c>
      <c r="I23" s="127">
        <v>2940</v>
      </c>
      <c r="J23" s="103">
        <f t="shared" si="5"/>
        <v>2205</v>
      </c>
      <c r="K23" s="104">
        <f t="shared" si="6"/>
        <v>1911</v>
      </c>
      <c r="L23" s="105">
        <f t="shared" si="7"/>
        <v>1764</v>
      </c>
      <c r="M23" s="105">
        <f t="shared" si="8"/>
        <v>1617.0000000000002</v>
      </c>
      <c r="N23" s="126">
        <v>204</v>
      </c>
      <c r="O23" s="127">
        <v>16886</v>
      </c>
      <c r="P23" s="103">
        <f t="shared" si="0"/>
        <v>11820.199999999999</v>
      </c>
      <c r="Q23" s="104">
        <f t="shared" si="1"/>
        <v>10131.6</v>
      </c>
      <c r="R23" s="105">
        <f t="shared" si="2"/>
        <v>9287.3000000000011</v>
      </c>
      <c r="S23" s="115">
        <f t="shared" si="3"/>
        <v>8443</v>
      </c>
      <c r="T23" s="126"/>
      <c r="U23" s="127"/>
      <c r="V23" s="103"/>
      <c r="W23" s="104"/>
      <c r="X23" s="105"/>
      <c r="Y23" s="115"/>
    </row>
    <row r="24" spans="1:25" x14ac:dyDescent="0.25">
      <c r="A24" s="123" t="s">
        <v>109</v>
      </c>
      <c r="B24" s="124">
        <v>46</v>
      </c>
      <c r="C24" s="125">
        <v>2934</v>
      </c>
      <c r="D24" s="111">
        <f t="shared" si="12"/>
        <v>2200.5</v>
      </c>
      <c r="E24" s="112">
        <f t="shared" si="13"/>
        <v>1907.1000000000001</v>
      </c>
      <c r="F24" s="112">
        <f t="shared" si="14"/>
        <v>1760.3999999999999</v>
      </c>
      <c r="G24" s="100">
        <f t="shared" si="4"/>
        <v>1613.7</v>
      </c>
      <c r="H24" s="126">
        <v>65</v>
      </c>
      <c r="I24" s="127">
        <v>4059</v>
      </c>
      <c r="J24" s="103">
        <f t="shared" si="5"/>
        <v>3044.25</v>
      </c>
      <c r="K24" s="104">
        <f t="shared" si="6"/>
        <v>2638.35</v>
      </c>
      <c r="L24" s="105">
        <f t="shared" si="7"/>
        <v>2435.4</v>
      </c>
      <c r="M24" s="105">
        <f t="shared" si="8"/>
        <v>2232.4500000000003</v>
      </c>
      <c r="N24" s="126">
        <v>48</v>
      </c>
      <c r="O24" s="127">
        <v>2842</v>
      </c>
      <c r="P24" s="103">
        <f t="shared" si="0"/>
        <v>1989.3999999999999</v>
      </c>
      <c r="Q24" s="104">
        <f t="shared" si="1"/>
        <v>1705.2</v>
      </c>
      <c r="R24" s="105">
        <f t="shared" si="2"/>
        <v>1563.1000000000001</v>
      </c>
      <c r="S24" s="115">
        <f t="shared" si="3"/>
        <v>1421</v>
      </c>
      <c r="T24" s="126">
        <v>312</v>
      </c>
      <c r="U24" s="127">
        <v>19664</v>
      </c>
      <c r="V24" s="103">
        <f>U24*0.7</f>
        <v>13764.8</v>
      </c>
      <c r="W24" s="104">
        <f>U24*0.6</f>
        <v>11798.4</v>
      </c>
      <c r="X24" s="105">
        <f>U24*0.55</f>
        <v>10815.2</v>
      </c>
      <c r="Y24" s="115">
        <f>U24*0.5</f>
        <v>9832</v>
      </c>
    </row>
    <row r="25" spans="1:25" x14ac:dyDescent="0.25">
      <c r="A25" s="123" t="s">
        <v>110</v>
      </c>
      <c r="B25" s="124">
        <v>15</v>
      </c>
      <c r="C25" s="125">
        <v>1217</v>
      </c>
      <c r="D25" s="111">
        <f t="shared" si="12"/>
        <v>912.75</v>
      </c>
      <c r="E25" s="112">
        <f t="shared" si="13"/>
        <v>791.05000000000007</v>
      </c>
      <c r="F25" s="112">
        <f t="shared" si="14"/>
        <v>730.19999999999993</v>
      </c>
      <c r="G25" s="100">
        <f t="shared" si="4"/>
        <v>669.35</v>
      </c>
      <c r="H25" s="126">
        <v>32</v>
      </c>
      <c r="I25" s="127">
        <v>2613</v>
      </c>
      <c r="J25" s="103">
        <f t="shared" si="5"/>
        <v>1959.75</v>
      </c>
      <c r="K25" s="104">
        <f t="shared" si="6"/>
        <v>1698.45</v>
      </c>
      <c r="L25" s="105">
        <f t="shared" si="7"/>
        <v>1567.8</v>
      </c>
      <c r="M25" s="105">
        <f t="shared" si="8"/>
        <v>1437.15</v>
      </c>
      <c r="N25" s="126">
        <v>390</v>
      </c>
      <c r="O25" s="127">
        <v>39604</v>
      </c>
      <c r="P25" s="103">
        <f t="shared" si="0"/>
        <v>27722.799999999999</v>
      </c>
      <c r="Q25" s="104">
        <f t="shared" si="1"/>
        <v>23762.399999999998</v>
      </c>
      <c r="R25" s="105">
        <f t="shared" si="2"/>
        <v>21782.2</v>
      </c>
      <c r="S25" s="115">
        <f t="shared" si="3"/>
        <v>19802</v>
      </c>
      <c r="T25" s="126"/>
      <c r="U25" s="127"/>
      <c r="V25" s="103"/>
      <c r="W25" s="104"/>
      <c r="X25" s="105"/>
      <c r="Y25" s="115"/>
    </row>
    <row r="26" spans="1:25" x14ac:dyDescent="0.25">
      <c r="A26" s="123" t="s">
        <v>105</v>
      </c>
      <c r="B26" s="124">
        <v>34</v>
      </c>
      <c r="C26" s="125">
        <v>5314</v>
      </c>
      <c r="D26" s="111">
        <f t="shared" si="12"/>
        <v>3985.5</v>
      </c>
      <c r="E26" s="112">
        <f t="shared" si="13"/>
        <v>3454.1</v>
      </c>
      <c r="F26" s="112">
        <f t="shared" si="14"/>
        <v>3188.4</v>
      </c>
      <c r="G26" s="100">
        <f t="shared" si="4"/>
        <v>2922.7000000000003</v>
      </c>
      <c r="H26" s="126">
        <v>48</v>
      </c>
      <c r="I26" s="127">
        <v>7475</v>
      </c>
      <c r="J26" s="103">
        <f t="shared" si="5"/>
        <v>5606.25</v>
      </c>
      <c r="K26" s="104">
        <f t="shared" si="6"/>
        <v>4858.75</v>
      </c>
      <c r="L26" s="105">
        <f t="shared" si="7"/>
        <v>4485</v>
      </c>
      <c r="M26" s="105">
        <f t="shared" si="8"/>
        <v>4111.25</v>
      </c>
      <c r="N26" s="118">
        <v>45</v>
      </c>
      <c r="O26" s="122">
        <v>6835</v>
      </c>
      <c r="P26" s="103">
        <f t="shared" si="0"/>
        <v>4784.5</v>
      </c>
      <c r="Q26" s="104">
        <f t="shared" si="1"/>
        <v>4101</v>
      </c>
      <c r="R26" s="105">
        <f t="shared" si="2"/>
        <v>3759.2500000000005</v>
      </c>
      <c r="S26" s="115">
        <f t="shared" si="3"/>
        <v>3417.5</v>
      </c>
      <c r="T26" s="118">
        <v>37</v>
      </c>
      <c r="U26" s="122">
        <v>5519</v>
      </c>
      <c r="V26" s="103">
        <f>U26*0.7</f>
        <v>3863.2999999999997</v>
      </c>
      <c r="W26" s="104">
        <f>U26*0.6</f>
        <v>3311.4</v>
      </c>
      <c r="X26" s="105">
        <f>U26*0.55</f>
        <v>3035.4500000000003</v>
      </c>
      <c r="Y26" s="115">
        <f>U26*0.5</f>
        <v>2759.5</v>
      </c>
    </row>
    <row r="27" spans="1:25" x14ac:dyDescent="0.25">
      <c r="A27" s="31" t="s">
        <v>113</v>
      </c>
      <c r="B27" s="116">
        <v>26</v>
      </c>
      <c r="C27" s="117">
        <v>2072</v>
      </c>
      <c r="D27" s="111">
        <f t="shared" si="12"/>
        <v>1554</v>
      </c>
      <c r="E27" s="112">
        <f t="shared" si="13"/>
        <v>1346.8</v>
      </c>
      <c r="F27" s="112">
        <f t="shared" si="14"/>
        <v>1243.2</v>
      </c>
      <c r="G27" s="100">
        <f t="shared" si="4"/>
        <v>1139.6000000000001</v>
      </c>
      <c r="H27" s="118">
        <v>38</v>
      </c>
      <c r="I27" s="122">
        <v>3080</v>
      </c>
      <c r="J27" s="103">
        <f t="shared" si="5"/>
        <v>2310</v>
      </c>
      <c r="K27" s="104">
        <f t="shared" si="6"/>
        <v>2002</v>
      </c>
      <c r="L27" s="105">
        <f t="shared" si="7"/>
        <v>1848</v>
      </c>
      <c r="M27" s="105">
        <f t="shared" si="8"/>
        <v>1694.0000000000002</v>
      </c>
      <c r="N27" s="118">
        <v>59</v>
      </c>
      <c r="O27" s="122">
        <v>4506</v>
      </c>
      <c r="P27" s="103">
        <f t="shared" si="0"/>
        <v>3154.2</v>
      </c>
      <c r="Q27" s="104">
        <f t="shared" si="1"/>
        <v>2703.6</v>
      </c>
      <c r="R27" s="105">
        <f t="shared" si="2"/>
        <v>2478.3000000000002</v>
      </c>
      <c r="S27" s="115">
        <f t="shared" si="3"/>
        <v>2253</v>
      </c>
      <c r="T27" s="118">
        <v>311</v>
      </c>
      <c r="U27" s="122">
        <v>25240</v>
      </c>
      <c r="V27" s="103">
        <f>U27*0.7</f>
        <v>17668</v>
      </c>
      <c r="W27" s="104">
        <f>U27*0.6</f>
        <v>15144</v>
      </c>
      <c r="X27" s="105">
        <f>U27*0.55</f>
        <v>13882.000000000002</v>
      </c>
      <c r="Y27" s="115">
        <f>U27*0.5</f>
        <v>12620</v>
      </c>
    </row>
    <row r="28" spans="1:25" ht="15.75" thickBot="1" x14ac:dyDescent="0.3">
      <c r="A28" s="128" t="s">
        <v>114</v>
      </c>
      <c r="B28" s="216">
        <v>42</v>
      </c>
      <c r="C28" s="217">
        <v>5046</v>
      </c>
      <c r="D28" s="111">
        <f t="shared" si="12"/>
        <v>3784.5</v>
      </c>
      <c r="E28" s="112">
        <f t="shared" si="13"/>
        <v>3279.9</v>
      </c>
      <c r="F28" s="112">
        <f t="shared" si="14"/>
        <v>3027.6</v>
      </c>
      <c r="G28" s="100">
        <f t="shared" si="4"/>
        <v>2775.3</v>
      </c>
      <c r="H28" s="131">
        <v>64</v>
      </c>
      <c r="I28" s="132">
        <v>7391</v>
      </c>
      <c r="J28" s="103">
        <f t="shared" si="5"/>
        <v>5543.25</v>
      </c>
      <c r="K28" s="104">
        <f t="shared" si="6"/>
        <v>4804.1500000000005</v>
      </c>
      <c r="L28" s="105">
        <f t="shared" si="7"/>
        <v>4434.5999999999995</v>
      </c>
      <c r="M28" s="105">
        <f t="shared" si="8"/>
        <v>4065.05</v>
      </c>
      <c r="N28" s="133">
        <v>41</v>
      </c>
      <c r="O28" s="132">
        <v>3415</v>
      </c>
      <c r="P28" s="103">
        <f t="shared" si="0"/>
        <v>2390.5</v>
      </c>
      <c r="Q28" s="104">
        <f t="shared" si="1"/>
        <v>2049</v>
      </c>
      <c r="R28" s="105">
        <f t="shared" si="2"/>
        <v>1878.2500000000002</v>
      </c>
      <c r="S28" s="115">
        <f t="shared" si="3"/>
        <v>1707.5</v>
      </c>
      <c r="T28" s="133">
        <v>366</v>
      </c>
      <c r="U28" s="132">
        <v>39135</v>
      </c>
      <c r="V28" s="103">
        <f>U28*0.7</f>
        <v>27394.5</v>
      </c>
      <c r="W28" s="104">
        <f>U28*0.6</f>
        <v>23481</v>
      </c>
      <c r="X28" s="105">
        <f>U28*0.55</f>
        <v>21524.25</v>
      </c>
      <c r="Y28" s="115">
        <f>U28*0.5</f>
        <v>19567.5</v>
      </c>
    </row>
    <row r="29" spans="1:25" ht="15" customHeight="1" thickTop="1" thickBot="1" x14ac:dyDescent="0.3">
      <c r="A29" s="134" t="s">
        <v>115</v>
      </c>
      <c r="B29" s="218">
        <f t="shared" ref="B29:Y29" si="16">SUM(B9:B28)</f>
        <v>1911</v>
      </c>
      <c r="C29" s="219">
        <f t="shared" si="16"/>
        <v>212797</v>
      </c>
      <c r="D29" s="187">
        <f t="shared" si="16"/>
        <v>159597.75</v>
      </c>
      <c r="E29" s="188">
        <f t="shared" si="16"/>
        <v>138318.05000000002</v>
      </c>
      <c r="F29" s="220">
        <f t="shared" si="16"/>
        <v>127678.19999999997</v>
      </c>
      <c r="G29" s="221">
        <f t="shared" si="16"/>
        <v>117038.35000000003</v>
      </c>
      <c r="H29" s="140">
        <f t="shared" si="16"/>
        <v>2416</v>
      </c>
      <c r="I29" s="141">
        <f t="shared" si="16"/>
        <v>261658</v>
      </c>
      <c r="J29" s="142">
        <f t="shared" si="16"/>
        <v>196243.5</v>
      </c>
      <c r="K29" s="143">
        <f t="shared" si="16"/>
        <v>170077.7</v>
      </c>
      <c r="L29" s="144">
        <f t="shared" si="16"/>
        <v>156994.79999999999</v>
      </c>
      <c r="M29" s="222">
        <f t="shared" si="16"/>
        <v>143911.89999999997</v>
      </c>
      <c r="N29" s="145">
        <f t="shared" si="16"/>
        <v>2418</v>
      </c>
      <c r="O29" s="223">
        <f t="shared" si="16"/>
        <v>266605</v>
      </c>
      <c r="P29" s="224">
        <f t="shared" si="16"/>
        <v>186623.5</v>
      </c>
      <c r="Q29" s="225">
        <f t="shared" si="16"/>
        <v>159963</v>
      </c>
      <c r="R29" s="225">
        <f t="shared" si="16"/>
        <v>146632.75</v>
      </c>
      <c r="S29" s="226">
        <f t="shared" si="16"/>
        <v>133302.5</v>
      </c>
      <c r="T29" s="260">
        <f t="shared" si="16"/>
        <v>3492</v>
      </c>
      <c r="U29" s="261">
        <f t="shared" si="16"/>
        <v>391436</v>
      </c>
      <c r="V29" s="272">
        <f t="shared" si="16"/>
        <v>274005.19999999995</v>
      </c>
      <c r="W29" s="273">
        <f t="shared" si="16"/>
        <v>234861.59999999998</v>
      </c>
      <c r="X29" s="273">
        <f t="shared" si="16"/>
        <v>215289.80000000002</v>
      </c>
      <c r="Y29" s="274">
        <f t="shared" si="16"/>
        <v>195718</v>
      </c>
    </row>
    <row r="30" spans="1:25" ht="15.75" customHeight="1" thickBot="1" x14ac:dyDescent="0.3">
      <c r="B30" s="151"/>
      <c r="C30" s="108"/>
      <c r="D30" s="317" t="s">
        <v>147</v>
      </c>
      <c r="E30" s="318"/>
      <c r="F30" s="318"/>
      <c r="G30" s="319"/>
      <c r="H30" s="151"/>
      <c r="I30" s="108"/>
      <c r="J30" s="320" t="s">
        <v>148</v>
      </c>
      <c r="K30" s="321"/>
      <c r="L30" s="321"/>
      <c r="M30" s="322"/>
      <c r="O30" s="58"/>
      <c r="P30" s="349" t="s">
        <v>149</v>
      </c>
      <c r="Q30" s="350"/>
      <c r="R30" s="350"/>
      <c r="S30" s="351"/>
      <c r="U30" s="58"/>
      <c r="V30" s="326" t="s">
        <v>150</v>
      </c>
      <c r="W30" s="327"/>
      <c r="X30" s="327"/>
      <c r="Y30" s="328"/>
    </row>
    <row r="31" spans="1:25" x14ac:dyDescent="0.25">
      <c r="B31" s="151"/>
      <c r="C31" s="108"/>
      <c r="H31" s="151"/>
      <c r="I31" s="108"/>
    </row>
    <row r="32" spans="1:25" ht="15.75" thickBot="1" x14ac:dyDescent="0.3">
      <c r="B32" s="151"/>
      <c r="C32" s="108"/>
      <c r="H32" s="151"/>
      <c r="I32" s="108"/>
    </row>
    <row r="33" spans="1:25" ht="21.75" thickBot="1" x14ac:dyDescent="0.4">
      <c r="A33" s="64"/>
      <c r="B33" s="310" t="s">
        <v>116</v>
      </c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2"/>
    </row>
    <row r="34" spans="1:25" ht="15.75" x14ac:dyDescent="0.2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</row>
    <row r="35" spans="1:25" ht="15" customHeight="1" x14ac:dyDescent="0.25">
      <c r="A35" s="332"/>
      <c r="B35" s="334" t="s">
        <v>152</v>
      </c>
      <c r="C35" s="335"/>
      <c r="D35" s="335"/>
      <c r="E35" s="335"/>
      <c r="F35" s="335"/>
      <c r="G35" s="336"/>
      <c r="H35" s="337" t="s">
        <v>141</v>
      </c>
      <c r="I35" s="338"/>
      <c r="J35" s="338"/>
      <c r="K35" s="338"/>
      <c r="L35" s="338"/>
      <c r="M35" s="339"/>
      <c r="N35" s="340" t="s">
        <v>142</v>
      </c>
      <c r="O35" s="341"/>
      <c r="P35" s="341"/>
      <c r="Q35" s="341"/>
      <c r="R35" s="341"/>
      <c r="S35" s="347"/>
      <c r="T35" s="342" t="s">
        <v>143</v>
      </c>
      <c r="U35" s="343"/>
      <c r="V35" s="343"/>
      <c r="W35" s="343"/>
      <c r="X35" s="343"/>
      <c r="Y35" s="348"/>
    </row>
    <row r="36" spans="1:25" ht="30" x14ac:dyDescent="0.25">
      <c r="A36" s="333"/>
      <c r="B36" s="154"/>
      <c r="C36" s="155"/>
      <c r="D36" s="67" t="s">
        <v>87</v>
      </c>
      <c r="E36" s="68" t="s">
        <v>88</v>
      </c>
      <c r="F36" s="68" t="s">
        <v>89</v>
      </c>
      <c r="G36" s="69" t="s">
        <v>90</v>
      </c>
      <c r="H36" s="156"/>
      <c r="I36" s="157"/>
      <c r="J36" s="72" t="s">
        <v>87</v>
      </c>
      <c r="K36" s="73" t="s">
        <v>91</v>
      </c>
      <c r="L36" s="73" t="s">
        <v>89</v>
      </c>
      <c r="M36" s="74" t="s">
        <v>90</v>
      </c>
      <c r="N36" s="313"/>
      <c r="O36" s="314"/>
      <c r="P36" s="75" t="s">
        <v>87</v>
      </c>
      <c r="Q36" s="76" t="s">
        <v>91</v>
      </c>
      <c r="R36" s="76" t="s">
        <v>89</v>
      </c>
      <c r="S36" s="77" t="s">
        <v>90</v>
      </c>
      <c r="T36" s="315"/>
      <c r="U36" s="316"/>
      <c r="V36" s="251" t="s">
        <v>87</v>
      </c>
      <c r="W36" s="252" t="s">
        <v>91</v>
      </c>
      <c r="X36" s="252" t="s">
        <v>89</v>
      </c>
      <c r="Y36" s="253" t="s">
        <v>90</v>
      </c>
    </row>
    <row r="37" spans="1:25" ht="30.75" thickBot="1" x14ac:dyDescent="0.3">
      <c r="A37" s="227" t="s">
        <v>117</v>
      </c>
      <c r="B37" s="228" t="s">
        <v>144</v>
      </c>
      <c r="C37" s="159" t="s">
        <v>127</v>
      </c>
      <c r="D37" s="82">
        <v>0.25</v>
      </c>
      <c r="E37" s="83">
        <v>0.35</v>
      </c>
      <c r="F37" s="83">
        <v>0.4</v>
      </c>
      <c r="G37" s="281">
        <v>0.45</v>
      </c>
      <c r="H37" s="160" t="s">
        <v>93</v>
      </c>
      <c r="I37" s="86" t="s">
        <v>127</v>
      </c>
      <c r="J37" s="87">
        <v>0.25</v>
      </c>
      <c r="K37" s="88">
        <v>0.35</v>
      </c>
      <c r="L37" s="88">
        <v>0.4</v>
      </c>
      <c r="M37" s="89">
        <v>0.45</v>
      </c>
      <c r="N37" s="90" t="s">
        <v>95</v>
      </c>
      <c r="O37" s="91" t="s">
        <v>127</v>
      </c>
      <c r="P37" s="92">
        <v>0.3</v>
      </c>
      <c r="Q37" s="93">
        <v>0.4</v>
      </c>
      <c r="R37" s="94">
        <v>0.45</v>
      </c>
      <c r="S37" s="95">
        <v>0.5</v>
      </c>
      <c r="T37" s="254" t="s">
        <v>96</v>
      </c>
      <c r="U37" s="255" t="s">
        <v>127</v>
      </c>
      <c r="V37" s="256">
        <v>0.3</v>
      </c>
      <c r="W37" s="257">
        <v>0.4</v>
      </c>
      <c r="X37" s="258">
        <v>0.45</v>
      </c>
      <c r="Y37" s="259">
        <v>0.5</v>
      </c>
    </row>
    <row r="38" spans="1:25" ht="15.75" thickTop="1" x14ac:dyDescent="0.25">
      <c r="A38" s="275" t="s">
        <v>15</v>
      </c>
      <c r="B38" s="162">
        <v>17</v>
      </c>
      <c r="C38" s="282">
        <v>2384</v>
      </c>
      <c r="D38" s="168">
        <f>C38*0.75</f>
        <v>1788</v>
      </c>
      <c r="E38" s="173">
        <f>C38*0.65</f>
        <v>1549.6000000000001</v>
      </c>
      <c r="F38" s="173">
        <f>C38*0.6</f>
        <v>1430.3999999999999</v>
      </c>
      <c r="G38" s="283">
        <f>C38*0.55</f>
        <v>1311.2</v>
      </c>
      <c r="H38" s="167">
        <v>27</v>
      </c>
      <c r="I38" s="114">
        <v>3089</v>
      </c>
      <c r="J38" s="103">
        <f>I38*0.75</f>
        <v>2316.75</v>
      </c>
      <c r="K38" s="168">
        <f>I38*0.65</f>
        <v>2007.8500000000001</v>
      </c>
      <c r="L38" s="105">
        <f>I38*0.6</f>
        <v>1853.3999999999999</v>
      </c>
      <c r="M38" s="105">
        <f>I38*0.55</f>
        <v>1698.95</v>
      </c>
      <c r="N38" s="167">
        <v>24</v>
      </c>
      <c r="O38" s="114">
        <v>2862</v>
      </c>
      <c r="P38" s="103">
        <f>O38*0.7</f>
        <v>2003.3999999999999</v>
      </c>
      <c r="Q38" s="168">
        <f>O38*0.6</f>
        <v>1717.2</v>
      </c>
      <c r="R38" s="105">
        <f>O38*0.55</f>
        <v>1574.1000000000001</v>
      </c>
      <c r="S38" s="115">
        <f>O38*0.5</f>
        <v>1431</v>
      </c>
      <c r="T38" s="167">
        <v>49</v>
      </c>
      <c r="U38" s="114">
        <v>5617</v>
      </c>
      <c r="V38" s="103">
        <f>U38*0.7</f>
        <v>3931.8999999999996</v>
      </c>
      <c r="W38" s="168">
        <f>U38*0.6</f>
        <v>3370.2</v>
      </c>
      <c r="X38" s="105">
        <f>U38*0.55</f>
        <v>3089.3500000000004</v>
      </c>
      <c r="Y38" s="115">
        <f>U38*0.5</f>
        <v>2808.5</v>
      </c>
    </row>
    <row r="39" spans="1:25" x14ac:dyDescent="0.25">
      <c r="A39" s="169" t="s">
        <v>19</v>
      </c>
      <c r="B39" s="170">
        <v>9</v>
      </c>
      <c r="C39" s="233">
        <v>944</v>
      </c>
      <c r="D39" s="234">
        <f>C39*0.75</f>
        <v>708</v>
      </c>
      <c r="E39" s="235">
        <f>C39*0.65</f>
        <v>613.6</v>
      </c>
      <c r="F39" s="235">
        <f>C39*0.6</f>
        <v>566.4</v>
      </c>
      <c r="G39" s="236">
        <f>C39*0.55</f>
        <v>519.20000000000005</v>
      </c>
      <c r="H39" s="174">
        <v>10</v>
      </c>
      <c r="I39" s="119">
        <v>1063</v>
      </c>
      <c r="J39" s="103">
        <f t="shared" ref="J39:J68" si="17">I39*0.75</f>
        <v>797.25</v>
      </c>
      <c r="K39" s="168">
        <f t="shared" ref="K39:K68" si="18">I39*0.65</f>
        <v>690.95</v>
      </c>
      <c r="L39" s="105">
        <f t="shared" ref="L39:L68" si="19">I39*0.6</f>
        <v>637.79999999999995</v>
      </c>
      <c r="M39" s="105">
        <f t="shared" ref="M39:M68" si="20">I39*0.55</f>
        <v>584.65000000000009</v>
      </c>
      <c r="N39" s="174">
        <v>12</v>
      </c>
      <c r="O39" s="119">
        <v>1202</v>
      </c>
      <c r="P39" s="103">
        <f t="shared" ref="P39:P68" si="21">O39*0.7</f>
        <v>841.4</v>
      </c>
      <c r="Q39" s="168">
        <f t="shared" ref="Q39:Q68" si="22">O39*0.6</f>
        <v>721.19999999999993</v>
      </c>
      <c r="R39" s="105">
        <f t="shared" ref="R39:R68" si="23">O39*0.55</f>
        <v>661.1</v>
      </c>
      <c r="S39" s="115">
        <f t="shared" ref="S39:S68" si="24">O39*0.5</f>
        <v>601</v>
      </c>
      <c r="T39" s="174">
        <v>12</v>
      </c>
      <c r="U39" s="119">
        <v>1300</v>
      </c>
      <c r="V39" s="103">
        <f t="shared" ref="V39:V68" si="25">U39*0.7</f>
        <v>909.99999999999989</v>
      </c>
      <c r="W39" s="168">
        <f t="shared" ref="W39:W68" si="26">U39*0.6</f>
        <v>780</v>
      </c>
      <c r="X39" s="105">
        <f t="shared" ref="X39:X68" si="27">U39*0.55</f>
        <v>715.00000000000011</v>
      </c>
      <c r="Y39" s="115">
        <f t="shared" ref="Y39:Y68" si="28">U39*0.5</f>
        <v>650</v>
      </c>
    </row>
    <row r="40" spans="1:25" x14ac:dyDescent="0.25">
      <c r="A40" s="169" t="s">
        <v>134</v>
      </c>
      <c r="B40" s="170">
        <v>1</v>
      </c>
      <c r="C40" s="233">
        <v>172</v>
      </c>
      <c r="D40" s="234">
        <f t="shared" ref="D40:D68" si="29">C40*0.75</f>
        <v>129</v>
      </c>
      <c r="E40" s="235">
        <f t="shared" ref="E40:E68" si="30">C40*0.65</f>
        <v>111.8</v>
      </c>
      <c r="F40" s="235">
        <f t="shared" ref="F40:F68" si="31">C40*0.6</f>
        <v>103.2</v>
      </c>
      <c r="G40" s="236">
        <f t="shared" ref="G40:G68" si="32">C40*0.55</f>
        <v>94.600000000000009</v>
      </c>
      <c r="H40" s="174">
        <v>29</v>
      </c>
      <c r="I40" s="119">
        <v>3534</v>
      </c>
      <c r="J40" s="103">
        <f t="shared" si="17"/>
        <v>2650.5</v>
      </c>
      <c r="K40" s="168">
        <f t="shared" si="18"/>
        <v>2297.1</v>
      </c>
      <c r="L40" s="105">
        <f t="shared" si="19"/>
        <v>2120.4</v>
      </c>
      <c r="M40" s="105">
        <f t="shared" si="20"/>
        <v>1943.7</v>
      </c>
      <c r="N40" s="174"/>
      <c r="O40" s="119"/>
      <c r="P40" s="103"/>
      <c r="Q40" s="168"/>
      <c r="R40" s="105"/>
      <c r="S40" s="115"/>
      <c r="T40" s="174"/>
      <c r="U40" s="119"/>
      <c r="V40" s="103"/>
      <c r="W40" s="168"/>
      <c r="X40" s="105"/>
      <c r="Y40" s="115"/>
    </row>
    <row r="41" spans="1:25" x14ac:dyDescent="0.25">
      <c r="A41" s="169" t="s">
        <v>135</v>
      </c>
      <c r="B41" s="170">
        <v>2</v>
      </c>
      <c r="C41" s="233">
        <v>238</v>
      </c>
      <c r="D41" s="234">
        <f t="shared" si="29"/>
        <v>178.5</v>
      </c>
      <c r="E41" s="235">
        <f t="shared" si="30"/>
        <v>154.70000000000002</v>
      </c>
      <c r="F41" s="235">
        <f t="shared" si="31"/>
        <v>142.79999999999998</v>
      </c>
      <c r="G41" s="236">
        <f t="shared" si="32"/>
        <v>130.9</v>
      </c>
      <c r="H41" s="174">
        <v>26</v>
      </c>
      <c r="I41" s="119">
        <v>2912</v>
      </c>
      <c r="J41" s="103">
        <f t="shared" si="17"/>
        <v>2184</v>
      </c>
      <c r="K41" s="168">
        <f t="shared" si="18"/>
        <v>1892.8</v>
      </c>
      <c r="L41" s="105">
        <f t="shared" si="19"/>
        <v>1747.2</v>
      </c>
      <c r="M41" s="105">
        <f t="shared" si="20"/>
        <v>1601.6000000000001</v>
      </c>
      <c r="N41" s="174"/>
      <c r="O41" s="119"/>
      <c r="P41" s="103"/>
      <c r="Q41" s="168"/>
      <c r="R41" s="105"/>
      <c r="S41" s="115"/>
      <c r="T41" s="174"/>
      <c r="U41" s="119"/>
      <c r="V41" s="103"/>
      <c r="W41" s="168"/>
      <c r="X41" s="105"/>
      <c r="Y41" s="115"/>
    </row>
    <row r="42" spans="1:25" x14ac:dyDescent="0.25">
      <c r="A42" s="267" t="s">
        <v>23</v>
      </c>
      <c r="B42" s="175">
        <v>26</v>
      </c>
      <c r="C42" s="233">
        <v>3829</v>
      </c>
      <c r="D42" s="234">
        <f t="shared" si="29"/>
        <v>2871.75</v>
      </c>
      <c r="E42" s="235">
        <f t="shared" si="30"/>
        <v>2488.85</v>
      </c>
      <c r="F42" s="235">
        <f t="shared" si="31"/>
        <v>2297.4</v>
      </c>
      <c r="G42" s="236">
        <f t="shared" si="32"/>
        <v>2105.9500000000003</v>
      </c>
      <c r="H42" s="174">
        <v>44</v>
      </c>
      <c r="I42" s="119">
        <v>5885</v>
      </c>
      <c r="J42" s="103">
        <f t="shared" si="17"/>
        <v>4413.75</v>
      </c>
      <c r="K42" s="168">
        <f t="shared" si="18"/>
        <v>3825.25</v>
      </c>
      <c r="L42" s="105">
        <f t="shared" si="19"/>
        <v>3531</v>
      </c>
      <c r="M42" s="105">
        <f t="shared" si="20"/>
        <v>3236.7500000000005</v>
      </c>
      <c r="N42" s="174">
        <v>25</v>
      </c>
      <c r="O42" s="119">
        <v>3169</v>
      </c>
      <c r="P42" s="103">
        <f t="shared" si="21"/>
        <v>2218.2999999999997</v>
      </c>
      <c r="Q42" s="168">
        <f t="shared" si="22"/>
        <v>1901.3999999999999</v>
      </c>
      <c r="R42" s="105">
        <f t="shared" si="23"/>
        <v>1742.95</v>
      </c>
      <c r="S42" s="115">
        <f t="shared" si="24"/>
        <v>1584.5</v>
      </c>
      <c r="T42" s="174">
        <v>91</v>
      </c>
      <c r="U42" s="119">
        <v>12204</v>
      </c>
      <c r="V42" s="103">
        <f t="shared" si="25"/>
        <v>8542.7999999999993</v>
      </c>
      <c r="W42" s="168">
        <f t="shared" si="26"/>
        <v>7322.4</v>
      </c>
      <c r="X42" s="105">
        <f t="shared" si="27"/>
        <v>6712.2000000000007</v>
      </c>
      <c r="Y42" s="115">
        <f t="shared" si="28"/>
        <v>6102</v>
      </c>
    </row>
    <row r="43" spans="1:25" x14ac:dyDescent="0.25">
      <c r="A43" s="267" t="s">
        <v>27</v>
      </c>
      <c r="B43" s="175">
        <v>43</v>
      </c>
      <c r="C43" s="233">
        <v>4503</v>
      </c>
      <c r="D43" s="234">
        <f t="shared" si="29"/>
        <v>3377.25</v>
      </c>
      <c r="E43" s="235">
        <f t="shared" si="30"/>
        <v>2926.9500000000003</v>
      </c>
      <c r="F43" s="235">
        <f t="shared" si="31"/>
        <v>2701.7999999999997</v>
      </c>
      <c r="G43" s="236">
        <f t="shared" si="32"/>
        <v>2476.65</v>
      </c>
      <c r="H43" s="174">
        <v>37</v>
      </c>
      <c r="I43" s="119">
        <v>3791</v>
      </c>
      <c r="J43" s="103">
        <f t="shared" si="17"/>
        <v>2843.25</v>
      </c>
      <c r="K43" s="168">
        <f t="shared" si="18"/>
        <v>2464.15</v>
      </c>
      <c r="L43" s="105">
        <f t="shared" si="19"/>
        <v>2274.6</v>
      </c>
      <c r="M43" s="105">
        <f t="shared" si="20"/>
        <v>2085.0500000000002</v>
      </c>
      <c r="N43" s="174">
        <v>33</v>
      </c>
      <c r="O43" s="119">
        <v>3458</v>
      </c>
      <c r="P43" s="103">
        <f t="shared" si="21"/>
        <v>2420.6</v>
      </c>
      <c r="Q43" s="168">
        <f t="shared" si="22"/>
        <v>2074.7999999999997</v>
      </c>
      <c r="R43" s="105">
        <f t="shared" si="23"/>
        <v>1901.9</v>
      </c>
      <c r="S43" s="115">
        <f t="shared" si="24"/>
        <v>1729</v>
      </c>
      <c r="T43" s="174">
        <v>36</v>
      </c>
      <c r="U43" s="119">
        <v>3342</v>
      </c>
      <c r="V43" s="103">
        <f t="shared" si="25"/>
        <v>2339.3999999999996</v>
      </c>
      <c r="W43" s="168">
        <f t="shared" si="26"/>
        <v>2005.1999999999998</v>
      </c>
      <c r="X43" s="105">
        <f t="shared" si="27"/>
        <v>1838.1000000000001</v>
      </c>
      <c r="Y43" s="115">
        <f t="shared" si="28"/>
        <v>1671</v>
      </c>
    </row>
    <row r="44" spans="1:25" x14ac:dyDescent="0.25">
      <c r="A44" s="267" t="s">
        <v>29</v>
      </c>
      <c r="B44" s="175">
        <v>50</v>
      </c>
      <c r="C44" s="233">
        <v>6530</v>
      </c>
      <c r="D44" s="234">
        <f t="shared" si="29"/>
        <v>4897.5</v>
      </c>
      <c r="E44" s="235">
        <f t="shared" si="30"/>
        <v>4244.5</v>
      </c>
      <c r="F44" s="235">
        <f t="shared" si="31"/>
        <v>3918</v>
      </c>
      <c r="G44" s="236">
        <f t="shared" si="32"/>
        <v>3591.5000000000005</v>
      </c>
      <c r="H44" s="174">
        <v>47</v>
      </c>
      <c r="I44" s="119">
        <v>6744</v>
      </c>
      <c r="J44" s="103">
        <f t="shared" si="17"/>
        <v>5058</v>
      </c>
      <c r="K44" s="168">
        <f t="shared" si="18"/>
        <v>4383.6000000000004</v>
      </c>
      <c r="L44" s="105">
        <f t="shared" si="19"/>
        <v>4046.3999999999996</v>
      </c>
      <c r="M44" s="105">
        <f t="shared" si="20"/>
        <v>3709.2000000000003</v>
      </c>
      <c r="N44" s="174">
        <v>75</v>
      </c>
      <c r="O44" s="119">
        <v>12183</v>
      </c>
      <c r="P44" s="103">
        <f t="shared" si="21"/>
        <v>8528.1</v>
      </c>
      <c r="Q44" s="168">
        <f t="shared" si="22"/>
        <v>7309.8</v>
      </c>
      <c r="R44" s="105">
        <f t="shared" si="23"/>
        <v>6700.6500000000005</v>
      </c>
      <c r="S44" s="115">
        <f t="shared" si="24"/>
        <v>6091.5</v>
      </c>
      <c r="T44" s="174">
        <v>76</v>
      </c>
      <c r="U44" s="119">
        <v>11677</v>
      </c>
      <c r="V44" s="103">
        <f t="shared" si="25"/>
        <v>8173.9</v>
      </c>
      <c r="W44" s="168">
        <f t="shared" si="26"/>
        <v>7006.2</v>
      </c>
      <c r="X44" s="105">
        <f t="shared" si="27"/>
        <v>6422.35</v>
      </c>
      <c r="Y44" s="115">
        <f t="shared" si="28"/>
        <v>5838.5</v>
      </c>
    </row>
    <row r="45" spans="1:25" x14ac:dyDescent="0.25">
      <c r="A45" s="267" t="s">
        <v>31</v>
      </c>
      <c r="B45" s="175"/>
      <c r="C45" s="233"/>
      <c r="D45" s="234"/>
      <c r="E45" s="235"/>
      <c r="F45" s="235"/>
      <c r="G45" s="236"/>
      <c r="H45" s="174"/>
      <c r="I45" s="119"/>
      <c r="J45" s="103"/>
      <c r="K45" s="168"/>
      <c r="L45" s="105"/>
      <c r="M45" s="105"/>
      <c r="N45" s="174">
        <v>1</v>
      </c>
      <c r="O45" s="119">
        <v>42</v>
      </c>
      <c r="P45" s="103">
        <f t="shared" si="21"/>
        <v>29.4</v>
      </c>
      <c r="Q45" s="168">
        <f t="shared" si="22"/>
        <v>25.2</v>
      </c>
      <c r="R45" s="105">
        <f t="shared" si="23"/>
        <v>23.1</v>
      </c>
      <c r="S45" s="115">
        <f t="shared" si="24"/>
        <v>21</v>
      </c>
      <c r="T45" s="174">
        <v>15</v>
      </c>
      <c r="U45" s="119">
        <v>860</v>
      </c>
      <c r="V45" s="103">
        <f t="shared" si="25"/>
        <v>602</v>
      </c>
      <c r="W45" s="168">
        <f t="shared" si="26"/>
        <v>516</v>
      </c>
      <c r="X45" s="105">
        <f t="shared" si="27"/>
        <v>473.00000000000006</v>
      </c>
      <c r="Y45" s="115">
        <f t="shared" si="28"/>
        <v>430</v>
      </c>
    </row>
    <row r="46" spans="1:25" x14ac:dyDescent="0.25">
      <c r="A46" s="267" t="s">
        <v>136</v>
      </c>
      <c r="B46" s="175">
        <v>9</v>
      </c>
      <c r="C46" s="233">
        <v>980</v>
      </c>
      <c r="D46" s="234">
        <f t="shared" si="29"/>
        <v>735</v>
      </c>
      <c r="E46" s="235">
        <f t="shared" si="30"/>
        <v>637</v>
      </c>
      <c r="F46" s="235">
        <f>C46*0.6</f>
        <v>588</v>
      </c>
      <c r="G46" s="236">
        <f t="shared" si="32"/>
        <v>539</v>
      </c>
      <c r="H46" s="174">
        <v>2</v>
      </c>
      <c r="I46" s="119">
        <v>189</v>
      </c>
      <c r="J46" s="103">
        <f t="shared" si="17"/>
        <v>141.75</v>
      </c>
      <c r="K46" s="168">
        <f t="shared" si="18"/>
        <v>122.85000000000001</v>
      </c>
      <c r="L46" s="105">
        <f t="shared" si="19"/>
        <v>113.39999999999999</v>
      </c>
      <c r="M46" s="105">
        <f t="shared" si="20"/>
        <v>103.95</v>
      </c>
      <c r="N46" s="174"/>
      <c r="O46" s="119"/>
      <c r="P46" s="103"/>
      <c r="Q46" s="168"/>
      <c r="R46" s="105"/>
      <c r="S46" s="115"/>
      <c r="T46" s="174"/>
      <c r="U46" s="119"/>
      <c r="V46" s="103"/>
      <c r="W46" s="168"/>
      <c r="X46" s="105"/>
      <c r="Y46" s="115"/>
    </row>
    <row r="47" spans="1:25" x14ac:dyDescent="0.25">
      <c r="A47" s="267" t="s">
        <v>33</v>
      </c>
      <c r="B47" s="175">
        <v>121</v>
      </c>
      <c r="C47" s="233">
        <v>12975</v>
      </c>
      <c r="D47" s="234">
        <f t="shared" si="29"/>
        <v>9731.25</v>
      </c>
      <c r="E47" s="235">
        <f t="shared" si="30"/>
        <v>8433.75</v>
      </c>
      <c r="F47" s="235">
        <f t="shared" ref="F47:F52" si="33">C47*0.6</f>
        <v>7785</v>
      </c>
      <c r="G47" s="236">
        <f t="shared" si="32"/>
        <v>7136.2500000000009</v>
      </c>
      <c r="H47" s="174">
        <v>122</v>
      </c>
      <c r="I47" s="119">
        <v>12967</v>
      </c>
      <c r="J47" s="103">
        <f t="shared" si="17"/>
        <v>9725.25</v>
      </c>
      <c r="K47" s="168">
        <f t="shared" si="18"/>
        <v>8428.5500000000011</v>
      </c>
      <c r="L47" s="105">
        <f t="shared" si="19"/>
        <v>7780.2</v>
      </c>
      <c r="M47" s="105">
        <f t="shared" si="20"/>
        <v>7131.85</v>
      </c>
      <c r="N47" s="174">
        <v>72</v>
      </c>
      <c r="O47" s="119">
        <v>7718</v>
      </c>
      <c r="P47" s="103">
        <f t="shared" si="21"/>
        <v>5402.5999999999995</v>
      </c>
      <c r="Q47" s="168">
        <f t="shared" si="22"/>
        <v>4630.8</v>
      </c>
      <c r="R47" s="105">
        <f t="shared" si="23"/>
        <v>4244.9000000000005</v>
      </c>
      <c r="S47" s="115">
        <f t="shared" si="24"/>
        <v>3859</v>
      </c>
      <c r="T47" s="174">
        <v>257</v>
      </c>
      <c r="U47" s="119">
        <v>35917</v>
      </c>
      <c r="V47" s="103">
        <f t="shared" si="25"/>
        <v>25141.899999999998</v>
      </c>
      <c r="W47" s="168">
        <f t="shared" si="26"/>
        <v>21550.2</v>
      </c>
      <c r="X47" s="105">
        <f t="shared" si="27"/>
        <v>19754.350000000002</v>
      </c>
      <c r="Y47" s="115">
        <f t="shared" si="28"/>
        <v>17958.5</v>
      </c>
    </row>
    <row r="48" spans="1:25" x14ac:dyDescent="0.25">
      <c r="A48" s="267" t="s">
        <v>35</v>
      </c>
      <c r="B48" s="175">
        <v>4</v>
      </c>
      <c r="C48" s="233">
        <v>525</v>
      </c>
      <c r="D48" s="234">
        <f t="shared" si="29"/>
        <v>393.75</v>
      </c>
      <c r="E48" s="235">
        <f t="shared" si="30"/>
        <v>341.25</v>
      </c>
      <c r="F48" s="235">
        <f t="shared" si="33"/>
        <v>315</v>
      </c>
      <c r="G48" s="236">
        <f t="shared" si="32"/>
        <v>288.75</v>
      </c>
      <c r="H48" s="174">
        <v>14</v>
      </c>
      <c r="I48" s="119">
        <v>1569</v>
      </c>
      <c r="J48" s="103">
        <f t="shared" si="17"/>
        <v>1176.75</v>
      </c>
      <c r="K48" s="168">
        <f t="shared" si="18"/>
        <v>1019.85</v>
      </c>
      <c r="L48" s="105">
        <f t="shared" si="19"/>
        <v>941.4</v>
      </c>
      <c r="M48" s="105">
        <f t="shared" si="20"/>
        <v>862.95</v>
      </c>
      <c r="N48" s="174">
        <v>12</v>
      </c>
      <c r="O48" s="119">
        <v>1581</v>
      </c>
      <c r="P48" s="103">
        <f t="shared" si="21"/>
        <v>1106.6999999999998</v>
      </c>
      <c r="Q48" s="168">
        <f t="shared" si="22"/>
        <v>948.59999999999991</v>
      </c>
      <c r="R48" s="105">
        <f t="shared" si="23"/>
        <v>869.55000000000007</v>
      </c>
      <c r="S48" s="115">
        <f t="shared" si="24"/>
        <v>790.5</v>
      </c>
      <c r="T48" s="174">
        <v>26</v>
      </c>
      <c r="U48" s="119">
        <v>2609</v>
      </c>
      <c r="V48" s="103">
        <f t="shared" si="25"/>
        <v>1826.3</v>
      </c>
      <c r="W48" s="168">
        <f t="shared" si="26"/>
        <v>1565.3999999999999</v>
      </c>
      <c r="X48" s="105">
        <f t="shared" si="27"/>
        <v>1434.95</v>
      </c>
      <c r="Y48" s="115">
        <f t="shared" si="28"/>
        <v>1304.5</v>
      </c>
    </row>
    <row r="49" spans="1:25" x14ac:dyDescent="0.25">
      <c r="A49" s="267" t="s">
        <v>37</v>
      </c>
      <c r="B49" s="175">
        <v>12</v>
      </c>
      <c r="C49" s="233">
        <v>907</v>
      </c>
      <c r="D49" s="234">
        <f t="shared" si="29"/>
        <v>680.25</v>
      </c>
      <c r="E49" s="235">
        <f t="shared" si="30"/>
        <v>589.55000000000007</v>
      </c>
      <c r="F49" s="235">
        <f t="shared" si="33"/>
        <v>544.19999999999993</v>
      </c>
      <c r="G49" s="236">
        <f t="shared" si="32"/>
        <v>498.85</v>
      </c>
      <c r="H49" s="174">
        <v>19</v>
      </c>
      <c r="I49" s="119">
        <v>1347</v>
      </c>
      <c r="J49" s="103">
        <f t="shared" si="17"/>
        <v>1010.25</v>
      </c>
      <c r="K49" s="168">
        <f t="shared" si="18"/>
        <v>875.55000000000007</v>
      </c>
      <c r="L49" s="105">
        <f t="shared" si="19"/>
        <v>808.19999999999993</v>
      </c>
      <c r="M49" s="105">
        <f t="shared" si="20"/>
        <v>740.85</v>
      </c>
      <c r="N49" s="174">
        <v>12</v>
      </c>
      <c r="O49" s="119">
        <v>862</v>
      </c>
      <c r="P49" s="103">
        <f t="shared" si="21"/>
        <v>603.4</v>
      </c>
      <c r="Q49" s="168">
        <f t="shared" si="22"/>
        <v>517.19999999999993</v>
      </c>
      <c r="R49" s="105">
        <f t="shared" si="23"/>
        <v>474.1</v>
      </c>
      <c r="S49" s="115">
        <f t="shared" si="24"/>
        <v>431</v>
      </c>
      <c r="T49" s="174">
        <v>20</v>
      </c>
      <c r="U49" s="119">
        <v>1789</v>
      </c>
      <c r="V49" s="103">
        <f t="shared" si="25"/>
        <v>1252.3</v>
      </c>
      <c r="W49" s="168">
        <f t="shared" si="26"/>
        <v>1073.3999999999999</v>
      </c>
      <c r="X49" s="105">
        <f t="shared" si="27"/>
        <v>983.95</v>
      </c>
      <c r="Y49" s="115">
        <f t="shared" si="28"/>
        <v>894.5</v>
      </c>
    </row>
    <row r="50" spans="1:25" x14ac:dyDescent="0.25">
      <c r="A50" s="267" t="s">
        <v>39</v>
      </c>
      <c r="B50" s="175">
        <v>35</v>
      </c>
      <c r="C50" s="233">
        <v>3867</v>
      </c>
      <c r="D50" s="234">
        <f t="shared" si="29"/>
        <v>2900.25</v>
      </c>
      <c r="E50" s="235">
        <f t="shared" si="30"/>
        <v>2513.5500000000002</v>
      </c>
      <c r="F50" s="235">
        <f t="shared" si="33"/>
        <v>2320.1999999999998</v>
      </c>
      <c r="G50" s="236">
        <f t="shared" si="32"/>
        <v>2126.8500000000004</v>
      </c>
      <c r="H50" s="174">
        <v>103</v>
      </c>
      <c r="I50" s="119">
        <v>10952</v>
      </c>
      <c r="J50" s="103">
        <f t="shared" si="17"/>
        <v>8214</v>
      </c>
      <c r="K50" s="168">
        <f t="shared" si="18"/>
        <v>7118.8</v>
      </c>
      <c r="L50" s="105">
        <f t="shared" si="19"/>
        <v>6571.2</v>
      </c>
      <c r="M50" s="105">
        <f t="shared" si="20"/>
        <v>6023.6</v>
      </c>
      <c r="N50" s="174">
        <v>28</v>
      </c>
      <c r="O50" s="119">
        <v>3351</v>
      </c>
      <c r="P50" s="103">
        <f t="shared" si="21"/>
        <v>2345.6999999999998</v>
      </c>
      <c r="Q50" s="168">
        <f t="shared" si="22"/>
        <v>2010.6</v>
      </c>
      <c r="R50" s="105">
        <f t="shared" si="23"/>
        <v>1843.0500000000002</v>
      </c>
      <c r="S50" s="115">
        <f t="shared" si="24"/>
        <v>1675.5</v>
      </c>
      <c r="T50" s="174">
        <v>17</v>
      </c>
      <c r="U50" s="119">
        <v>2030</v>
      </c>
      <c r="V50" s="103">
        <f t="shared" si="25"/>
        <v>1421</v>
      </c>
      <c r="W50" s="168">
        <f t="shared" si="26"/>
        <v>1218</v>
      </c>
      <c r="X50" s="105">
        <f t="shared" si="27"/>
        <v>1116.5</v>
      </c>
      <c r="Y50" s="115">
        <f t="shared" si="28"/>
        <v>1015</v>
      </c>
    </row>
    <row r="51" spans="1:25" x14ac:dyDescent="0.25">
      <c r="A51" s="267" t="s">
        <v>41</v>
      </c>
      <c r="B51" s="175">
        <v>238</v>
      </c>
      <c r="C51" s="233">
        <v>24660</v>
      </c>
      <c r="D51" s="234">
        <f t="shared" si="29"/>
        <v>18495</v>
      </c>
      <c r="E51" s="235">
        <f t="shared" si="30"/>
        <v>16029</v>
      </c>
      <c r="F51" s="235">
        <f t="shared" si="33"/>
        <v>14796</v>
      </c>
      <c r="G51" s="236">
        <f t="shared" si="32"/>
        <v>13563.000000000002</v>
      </c>
      <c r="H51" s="174">
        <v>356</v>
      </c>
      <c r="I51" s="119">
        <v>37014</v>
      </c>
      <c r="J51" s="103">
        <f t="shared" si="17"/>
        <v>27760.5</v>
      </c>
      <c r="K51" s="168">
        <f t="shared" si="18"/>
        <v>24059.100000000002</v>
      </c>
      <c r="L51" s="105">
        <f t="shared" si="19"/>
        <v>22208.399999999998</v>
      </c>
      <c r="M51" s="105">
        <f t="shared" si="20"/>
        <v>20357.7</v>
      </c>
      <c r="N51" s="174">
        <v>684</v>
      </c>
      <c r="O51" s="119">
        <v>68084</v>
      </c>
      <c r="P51" s="103">
        <f t="shared" si="21"/>
        <v>47658.799999999996</v>
      </c>
      <c r="Q51" s="168">
        <f t="shared" si="22"/>
        <v>40850.400000000001</v>
      </c>
      <c r="R51" s="105">
        <f t="shared" si="23"/>
        <v>37446.200000000004</v>
      </c>
      <c r="S51" s="115">
        <f t="shared" si="24"/>
        <v>34042</v>
      </c>
      <c r="T51" s="174">
        <v>744</v>
      </c>
      <c r="U51" s="119">
        <v>81210</v>
      </c>
      <c r="V51" s="103">
        <f t="shared" si="25"/>
        <v>56847</v>
      </c>
      <c r="W51" s="168">
        <f t="shared" si="26"/>
        <v>48726</v>
      </c>
      <c r="X51" s="105">
        <f t="shared" si="27"/>
        <v>44665.5</v>
      </c>
      <c r="Y51" s="115">
        <f t="shared" si="28"/>
        <v>40605</v>
      </c>
    </row>
    <row r="52" spans="1:25" x14ac:dyDescent="0.25">
      <c r="A52" s="267" t="s">
        <v>43</v>
      </c>
      <c r="B52" s="175">
        <v>4</v>
      </c>
      <c r="C52" s="176">
        <v>546</v>
      </c>
      <c r="D52" s="234">
        <f t="shared" si="29"/>
        <v>409.5</v>
      </c>
      <c r="E52" s="235">
        <f t="shared" si="30"/>
        <v>354.90000000000003</v>
      </c>
      <c r="F52" s="235">
        <f t="shared" si="33"/>
        <v>327.59999999999997</v>
      </c>
      <c r="G52" s="236">
        <f t="shared" si="32"/>
        <v>300.3</v>
      </c>
      <c r="H52" s="177">
        <v>4</v>
      </c>
      <c r="I52" s="119">
        <v>546</v>
      </c>
      <c r="J52" s="103">
        <f t="shared" si="17"/>
        <v>409.5</v>
      </c>
      <c r="K52" s="168">
        <f t="shared" si="18"/>
        <v>354.90000000000003</v>
      </c>
      <c r="L52" s="105">
        <f t="shared" si="19"/>
        <v>327.59999999999997</v>
      </c>
      <c r="M52" s="105">
        <f t="shared" si="20"/>
        <v>300.3</v>
      </c>
      <c r="N52" s="174"/>
      <c r="O52" s="119"/>
      <c r="P52" s="103">
        <f t="shared" si="21"/>
        <v>0</v>
      </c>
      <c r="Q52" s="168">
        <f t="shared" si="22"/>
        <v>0</v>
      </c>
      <c r="R52" s="105">
        <f t="shared" si="23"/>
        <v>0</v>
      </c>
      <c r="S52" s="115">
        <f t="shared" si="24"/>
        <v>0</v>
      </c>
      <c r="T52" s="174">
        <v>12</v>
      </c>
      <c r="U52" s="119">
        <v>591</v>
      </c>
      <c r="V52" s="103">
        <f t="shared" si="25"/>
        <v>413.7</v>
      </c>
      <c r="W52" s="168">
        <f t="shared" si="26"/>
        <v>354.59999999999997</v>
      </c>
      <c r="X52" s="105">
        <f t="shared" si="27"/>
        <v>325.05</v>
      </c>
      <c r="Y52" s="115">
        <f t="shared" si="28"/>
        <v>295.5</v>
      </c>
    </row>
    <row r="53" spans="1:25" x14ac:dyDescent="0.25">
      <c r="A53" s="267" t="s">
        <v>45</v>
      </c>
      <c r="B53" s="175">
        <v>205</v>
      </c>
      <c r="C53" s="233">
        <v>27294</v>
      </c>
      <c r="D53" s="234">
        <f t="shared" si="29"/>
        <v>20470.5</v>
      </c>
      <c r="E53" s="235">
        <f t="shared" si="30"/>
        <v>17741.100000000002</v>
      </c>
      <c r="F53" s="235">
        <f t="shared" si="31"/>
        <v>16376.4</v>
      </c>
      <c r="G53" s="236">
        <f t="shared" si="32"/>
        <v>15011.7</v>
      </c>
      <c r="H53" s="174">
        <v>120</v>
      </c>
      <c r="I53" s="119">
        <v>17363</v>
      </c>
      <c r="J53" s="103">
        <f t="shared" si="17"/>
        <v>13022.25</v>
      </c>
      <c r="K53" s="168">
        <f t="shared" si="18"/>
        <v>11285.95</v>
      </c>
      <c r="L53" s="105">
        <f t="shared" si="19"/>
        <v>10417.799999999999</v>
      </c>
      <c r="M53" s="105">
        <f t="shared" si="20"/>
        <v>9549.6500000000015</v>
      </c>
      <c r="N53" s="174">
        <v>139</v>
      </c>
      <c r="O53" s="119">
        <v>20244</v>
      </c>
      <c r="P53" s="103">
        <f t="shared" si="21"/>
        <v>14170.8</v>
      </c>
      <c r="Q53" s="168">
        <f t="shared" si="22"/>
        <v>12146.4</v>
      </c>
      <c r="R53" s="105">
        <f t="shared" si="23"/>
        <v>11134.2</v>
      </c>
      <c r="S53" s="115">
        <f t="shared" si="24"/>
        <v>10122</v>
      </c>
      <c r="T53" s="174">
        <v>196</v>
      </c>
      <c r="U53" s="119">
        <v>25488</v>
      </c>
      <c r="V53" s="103">
        <f t="shared" si="25"/>
        <v>17841.599999999999</v>
      </c>
      <c r="W53" s="168">
        <f t="shared" si="26"/>
        <v>15292.8</v>
      </c>
      <c r="X53" s="105">
        <f t="shared" si="27"/>
        <v>14018.400000000001</v>
      </c>
      <c r="Y53" s="115">
        <f t="shared" si="28"/>
        <v>12744</v>
      </c>
    </row>
    <row r="54" spans="1:25" x14ac:dyDescent="0.25">
      <c r="A54" s="267" t="s">
        <v>47</v>
      </c>
      <c r="B54" s="179">
        <v>69</v>
      </c>
      <c r="C54" s="233">
        <v>8113</v>
      </c>
      <c r="D54" s="234">
        <f t="shared" si="29"/>
        <v>6084.75</v>
      </c>
      <c r="E54" s="235">
        <f t="shared" si="30"/>
        <v>5273.45</v>
      </c>
      <c r="F54" s="235">
        <f t="shared" si="31"/>
        <v>4867.8</v>
      </c>
      <c r="G54" s="236">
        <f t="shared" si="32"/>
        <v>4462.1500000000005</v>
      </c>
      <c r="H54" s="181">
        <v>66</v>
      </c>
      <c r="I54" s="119">
        <v>8917</v>
      </c>
      <c r="J54" s="103">
        <f t="shared" si="17"/>
        <v>6687.75</v>
      </c>
      <c r="K54" s="168">
        <f t="shared" si="18"/>
        <v>5796.05</v>
      </c>
      <c r="L54" s="105">
        <f t="shared" si="19"/>
        <v>5350.2</v>
      </c>
      <c r="M54" s="105">
        <f t="shared" si="20"/>
        <v>4904.3500000000004</v>
      </c>
      <c r="N54" s="181">
        <v>58</v>
      </c>
      <c r="O54" s="119">
        <v>8511</v>
      </c>
      <c r="P54" s="103">
        <f t="shared" si="21"/>
        <v>5957.7</v>
      </c>
      <c r="Q54" s="168">
        <f t="shared" si="22"/>
        <v>5106.5999999999995</v>
      </c>
      <c r="R54" s="105">
        <f t="shared" si="23"/>
        <v>4681.05</v>
      </c>
      <c r="S54" s="115">
        <f t="shared" si="24"/>
        <v>4255.5</v>
      </c>
      <c r="T54" s="181">
        <v>65</v>
      </c>
      <c r="U54" s="119">
        <v>8505</v>
      </c>
      <c r="V54" s="103">
        <f t="shared" si="25"/>
        <v>5953.5</v>
      </c>
      <c r="W54" s="168">
        <f t="shared" si="26"/>
        <v>5103</v>
      </c>
      <c r="X54" s="105">
        <f t="shared" si="27"/>
        <v>4677.75</v>
      </c>
      <c r="Y54" s="115">
        <f t="shared" si="28"/>
        <v>4252.5</v>
      </c>
    </row>
    <row r="55" spans="1:25" x14ac:dyDescent="0.25">
      <c r="A55" s="267" t="s">
        <v>49</v>
      </c>
      <c r="B55" s="175">
        <v>197</v>
      </c>
      <c r="C55" s="233">
        <v>22828</v>
      </c>
      <c r="D55" s="234">
        <f t="shared" si="29"/>
        <v>17121</v>
      </c>
      <c r="E55" s="235">
        <f t="shared" si="30"/>
        <v>14838.2</v>
      </c>
      <c r="F55" s="235">
        <f t="shared" si="31"/>
        <v>13696.8</v>
      </c>
      <c r="G55" s="236">
        <f t="shared" si="32"/>
        <v>12555.400000000001</v>
      </c>
      <c r="H55" s="174">
        <v>259</v>
      </c>
      <c r="I55" s="119">
        <v>29252</v>
      </c>
      <c r="J55" s="103">
        <f t="shared" si="17"/>
        <v>21939</v>
      </c>
      <c r="K55" s="168">
        <f t="shared" si="18"/>
        <v>19013.8</v>
      </c>
      <c r="L55" s="105">
        <f t="shared" si="19"/>
        <v>17551.2</v>
      </c>
      <c r="M55" s="105">
        <f t="shared" si="20"/>
        <v>16088.600000000002</v>
      </c>
      <c r="N55" s="174">
        <v>255</v>
      </c>
      <c r="O55" s="119">
        <v>27691</v>
      </c>
      <c r="P55" s="103">
        <f t="shared" si="21"/>
        <v>19383.699999999997</v>
      </c>
      <c r="Q55" s="168">
        <f t="shared" si="22"/>
        <v>16614.599999999999</v>
      </c>
      <c r="R55" s="105">
        <f t="shared" si="23"/>
        <v>15230.050000000001</v>
      </c>
      <c r="S55" s="115">
        <f t="shared" si="24"/>
        <v>13845.5</v>
      </c>
      <c r="T55" s="174">
        <v>429</v>
      </c>
      <c r="U55" s="119">
        <v>46708</v>
      </c>
      <c r="V55" s="103">
        <f t="shared" si="25"/>
        <v>32695.599999999999</v>
      </c>
      <c r="W55" s="168">
        <f t="shared" si="26"/>
        <v>28024.799999999999</v>
      </c>
      <c r="X55" s="105">
        <f t="shared" si="27"/>
        <v>25689.4</v>
      </c>
      <c r="Y55" s="115">
        <f t="shared" si="28"/>
        <v>23354</v>
      </c>
    </row>
    <row r="56" spans="1:25" x14ac:dyDescent="0.25">
      <c r="A56" s="267" t="s">
        <v>50</v>
      </c>
      <c r="B56" s="175">
        <v>20</v>
      </c>
      <c r="C56" s="233">
        <v>2296</v>
      </c>
      <c r="D56" s="234">
        <f t="shared" si="29"/>
        <v>1722</v>
      </c>
      <c r="E56" s="235">
        <f t="shared" si="30"/>
        <v>1492.4</v>
      </c>
      <c r="F56" s="235">
        <f t="shared" si="31"/>
        <v>1377.6</v>
      </c>
      <c r="G56" s="236">
        <f t="shared" si="32"/>
        <v>1262.8000000000002</v>
      </c>
      <c r="H56" s="174">
        <v>7</v>
      </c>
      <c r="I56" s="119">
        <v>1148</v>
      </c>
      <c r="J56" s="103">
        <f t="shared" si="17"/>
        <v>861</v>
      </c>
      <c r="K56" s="168">
        <f t="shared" si="18"/>
        <v>746.2</v>
      </c>
      <c r="L56" s="105">
        <f t="shared" si="19"/>
        <v>688.8</v>
      </c>
      <c r="M56" s="105">
        <f t="shared" si="20"/>
        <v>631.40000000000009</v>
      </c>
      <c r="N56" s="174">
        <v>4</v>
      </c>
      <c r="O56" s="119">
        <v>553</v>
      </c>
      <c r="P56" s="103">
        <f t="shared" si="21"/>
        <v>387.09999999999997</v>
      </c>
      <c r="Q56" s="168">
        <f t="shared" si="22"/>
        <v>331.8</v>
      </c>
      <c r="R56" s="105">
        <f t="shared" si="23"/>
        <v>304.15000000000003</v>
      </c>
      <c r="S56" s="115">
        <f t="shared" si="24"/>
        <v>276.5</v>
      </c>
      <c r="T56" s="174">
        <v>19</v>
      </c>
      <c r="U56" s="119">
        <v>2616</v>
      </c>
      <c r="V56" s="103">
        <f t="shared" si="25"/>
        <v>1831.1999999999998</v>
      </c>
      <c r="W56" s="168">
        <f t="shared" si="26"/>
        <v>1569.6</v>
      </c>
      <c r="X56" s="105">
        <f t="shared" si="27"/>
        <v>1438.8000000000002</v>
      </c>
      <c r="Y56" s="115">
        <f t="shared" si="28"/>
        <v>1308</v>
      </c>
    </row>
    <row r="57" spans="1:25" x14ac:dyDescent="0.25">
      <c r="A57" s="267" t="s">
        <v>52</v>
      </c>
      <c r="B57" s="175">
        <v>73</v>
      </c>
      <c r="C57" s="233">
        <v>8111</v>
      </c>
      <c r="D57" s="234">
        <f t="shared" si="29"/>
        <v>6083.25</v>
      </c>
      <c r="E57" s="235">
        <f t="shared" si="30"/>
        <v>5272.1500000000005</v>
      </c>
      <c r="F57" s="235">
        <f t="shared" si="31"/>
        <v>4866.5999999999995</v>
      </c>
      <c r="G57" s="236">
        <f t="shared" si="32"/>
        <v>4461.05</v>
      </c>
      <c r="H57" s="174">
        <v>61</v>
      </c>
      <c r="I57" s="119">
        <v>6049</v>
      </c>
      <c r="J57" s="103">
        <f t="shared" si="17"/>
        <v>4536.75</v>
      </c>
      <c r="K57" s="168">
        <f t="shared" si="18"/>
        <v>3931.85</v>
      </c>
      <c r="L57" s="105">
        <f t="shared" si="19"/>
        <v>3629.4</v>
      </c>
      <c r="M57" s="105">
        <f t="shared" si="20"/>
        <v>3326.9500000000003</v>
      </c>
      <c r="N57" s="174">
        <v>97</v>
      </c>
      <c r="O57" s="119">
        <v>9423</v>
      </c>
      <c r="P57" s="103">
        <f t="shared" si="21"/>
        <v>6596.0999999999995</v>
      </c>
      <c r="Q57" s="168">
        <f t="shared" si="22"/>
        <v>5653.8</v>
      </c>
      <c r="R57" s="105">
        <f t="shared" si="23"/>
        <v>5182.6500000000005</v>
      </c>
      <c r="S57" s="115">
        <f t="shared" si="24"/>
        <v>4711.5</v>
      </c>
      <c r="T57" s="174">
        <v>77</v>
      </c>
      <c r="U57" s="119">
        <v>7957</v>
      </c>
      <c r="V57" s="103">
        <f t="shared" si="25"/>
        <v>5569.9</v>
      </c>
      <c r="W57" s="168">
        <f t="shared" si="26"/>
        <v>4774.2</v>
      </c>
      <c r="X57" s="105">
        <f t="shared" si="27"/>
        <v>4376.3500000000004</v>
      </c>
      <c r="Y57" s="115">
        <f t="shared" si="28"/>
        <v>3978.5</v>
      </c>
    </row>
    <row r="58" spans="1:25" x14ac:dyDescent="0.25">
      <c r="A58" s="267" t="s">
        <v>54</v>
      </c>
      <c r="B58" s="175">
        <v>9</v>
      </c>
      <c r="C58" s="233">
        <v>924</v>
      </c>
      <c r="D58" s="234">
        <f t="shared" si="29"/>
        <v>693</v>
      </c>
      <c r="E58" s="235">
        <f t="shared" si="30"/>
        <v>600.6</v>
      </c>
      <c r="F58" s="235">
        <f t="shared" si="31"/>
        <v>554.4</v>
      </c>
      <c r="G58" s="236">
        <f t="shared" si="32"/>
        <v>508.20000000000005</v>
      </c>
      <c r="H58" s="174">
        <v>8</v>
      </c>
      <c r="I58" s="119">
        <v>828</v>
      </c>
      <c r="J58" s="103">
        <f t="shared" si="17"/>
        <v>621</v>
      </c>
      <c r="K58" s="168">
        <f t="shared" si="18"/>
        <v>538.20000000000005</v>
      </c>
      <c r="L58" s="105">
        <f t="shared" si="19"/>
        <v>496.79999999999995</v>
      </c>
      <c r="M58" s="105">
        <f t="shared" si="20"/>
        <v>455.40000000000003</v>
      </c>
      <c r="N58" s="174">
        <v>9</v>
      </c>
      <c r="O58" s="119">
        <v>892</v>
      </c>
      <c r="P58" s="103">
        <f t="shared" si="21"/>
        <v>624.4</v>
      </c>
      <c r="Q58" s="168">
        <f t="shared" si="22"/>
        <v>535.19999999999993</v>
      </c>
      <c r="R58" s="105">
        <f t="shared" si="23"/>
        <v>490.6</v>
      </c>
      <c r="S58" s="115">
        <f t="shared" si="24"/>
        <v>446</v>
      </c>
      <c r="T58" s="174">
        <v>19</v>
      </c>
      <c r="U58" s="119">
        <v>1438</v>
      </c>
      <c r="V58" s="103">
        <f t="shared" si="25"/>
        <v>1006.5999999999999</v>
      </c>
      <c r="W58" s="168">
        <f t="shared" si="26"/>
        <v>862.8</v>
      </c>
      <c r="X58" s="105">
        <f t="shared" si="27"/>
        <v>790.90000000000009</v>
      </c>
      <c r="Y58" s="115">
        <f t="shared" si="28"/>
        <v>719</v>
      </c>
    </row>
    <row r="59" spans="1:25" x14ac:dyDescent="0.25">
      <c r="A59" s="267" t="s">
        <v>55</v>
      </c>
      <c r="B59" s="175">
        <v>2</v>
      </c>
      <c r="C59" s="233">
        <v>140</v>
      </c>
      <c r="D59" s="234">
        <f t="shared" si="29"/>
        <v>105</v>
      </c>
      <c r="E59" s="235">
        <f t="shared" si="30"/>
        <v>91</v>
      </c>
      <c r="F59" s="235">
        <f t="shared" si="31"/>
        <v>84</v>
      </c>
      <c r="G59" s="236">
        <f t="shared" si="32"/>
        <v>77</v>
      </c>
      <c r="H59" s="174">
        <v>3</v>
      </c>
      <c r="I59" s="119">
        <v>198</v>
      </c>
      <c r="J59" s="103">
        <f t="shared" si="17"/>
        <v>148.5</v>
      </c>
      <c r="K59" s="168">
        <f t="shared" si="18"/>
        <v>128.70000000000002</v>
      </c>
      <c r="L59" s="105">
        <f t="shared" si="19"/>
        <v>118.8</v>
      </c>
      <c r="M59" s="105">
        <f t="shared" si="20"/>
        <v>108.9</v>
      </c>
      <c r="N59" s="174">
        <v>2</v>
      </c>
      <c r="O59" s="119">
        <v>242</v>
      </c>
      <c r="P59" s="103">
        <f t="shared" si="21"/>
        <v>169.39999999999998</v>
      </c>
      <c r="Q59" s="168">
        <f t="shared" si="22"/>
        <v>145.19999999999999</v>
      </c>
      <c r="R59" s="105">
        <f t="shared" si="23"/>
        <v>133.10000000000002</v>
      </c>
      <c r="S59" s="115">
        <f t="shared" si="24"/>
        <v>121</v>
      </c>
      <c r="T59" s="174">
        <v>4</v>
      </c>
      <c r="U59" s="119">
        <v>370</v>
      </c>
      <c r="V59" s="103">
        <f t="shared" si="25"/>
        <v>259</v>
      </c>
      <c r="W59" s="168">
        <f t="shared" si="26"/>
        <v>222</v>
      </c>
      <c r="X59" s="105">
        <f t="shared" si="27"/>
        <v>203.50000000000003</v>
      </c>
      <c r="Y59" s="115">
        <f t="shared" si="28"/>
        <v>185</v>
      </c>
    </row>
    <row r="60" spans="1:25" x14ac:dyDescent="0.25">
      <c r="A60" s="267" t="s">
        <v>56</v>
      </c>
      <c r="B60" s="175">
        <v>204</v>
      </c>
      <c r="C60" s="233">
        <v>19323</v>
      </c>
      <c r="D60" s="234">
        <f t="shared" si="29"/>
        <v>14492.25</v>
      </c>
      <c r="E60" s="235">
        <f t="shared" si="30"/>
        <v>12559.95</v>
      </c>
      <c r="F60" s="235">
        <f t="shared" si="31"/>
        <v>11593.8</v>
      </c>
      <c r="G60" s="236">
        <f t="shared" si="32"/>
        <v>10627.650000000001</v>
      </c>
      <c r="H60" s="174">
        <v>275</v>
      </c>
      <c r="I60" s="119">
        <v>26059</v>
      </c>
      <c r="J60" s="103">
        <f t="shared" si="17"/>
        <v>19544.25</v>
      </c>
      <c r="K60" s="168">
        <f t="shared" si="18"/>
        <v>16938.350000000002</v>
      </c>
      <c r="L60" s="105">
        <f t="shared" si="19"/>
        <v>15635.4</v>
      </c>
      <c r="M60" s="105">
        <f t="shared" si="20"/>
        <v>14332.45</v>
      </c>
      <c r="N60" s="174">
        <v>223</v>
      </c>
      <c r="O60" s="119">
        <v>22991</v>
      </c>
      <c r="P60" s="103">
        <f t="shared" si="21"/>
        <v>16093.699999999999</v>
      </c>
      <c r="Q60" s="168">
        <f t="shared" si="22"/>
        <v>13794.6</v>
      </c>
      <c r="R60" s="105">
        <f t="shared" si="23"/>
        <v>12645.050000000001</v>
      </c>
      <c r="S60" s="115">
        <f t="shared" si="24"/>
        <v>11495.5</v>
      </c>
      <c r="T60" s="174">
        <v>332</v>
      </c>
      <c r="U60" s="119">
        <v>31665</v>
      </c>
      <c r="V60" s="103">
        <f t="shared" si="25"/>
        <v>22165.5</v>
      </c>
      <c r="W60" s="168">
        <f t="shared" si="26"/>
        <v>18999</v>
      </c>
      <c r="X60" s="105">
        <f t="shared" si="27"/>
        <v>17415.75</v>
      </c>
      <c r="Y60" s="115">
        <f t="shared" si="28"/>
        <v>15832.5</v>
      </c>
    </row>
    <row r="61" spans="1:25" x14ac:dyDescent="0.25">
      <c r="A61" s="267" t="s">
        <v>57</v>
      </c>
      <c r="B61" s="175">
        <v>54</v>
      </c>
      <c r="C61" s="233">
        <v>5915</v>
      </c>
      <c r="D61" s="234">
        <f t="shared" si="29"/>
        <v>4436.25</v>
      </c>
      <c r="E61" s="235">
        <f t="shared" si="30"/>
        <v>3844.75</v>
      </c>
      <c r="F61" s="235">
        <f t="shared" si="31"/>
        <v>3549</v>
      </c>
      <c r="G61" s="236">
        <f t="shared" si="32"/>
        <v>3253.2500000000005</v>
      </c>
      <c r="H61" s="174">
        <v>34</v>
      </c>
      <c r="I61" s="119">
        <v>4248</v>
      </c>
      <c r="J61" s="103">
        <f t="shared" si="17"/>
        <v>3186</v>
      </c>
      <c r="K61" s="168">
        <f t="shared" si="18"/>
        <v>2761.2000000000003</v>
      </c>
      <c r="L61" s="105">
        <f t="shared" si="19"/>
        <v>2548.7999999999997</v>
      </c>
      <c r="M61" s="105">
        <f t="shared" si="20"/>
        <v>2336.4</v>
      </c>
      <c r="N61" s="174">
        <v>18</v>
      </c>
      <c r="O61" s="119">
        <v>2286</v>
      </c>
      <c r="P61" s="103">
        <f t="shared" si="21"/>
        <v>1600.1999999999998</v>
      </c>
      <c r="Q61" s="168">
        <f t="shared" si="22"/>
        <v>1371.6</v>
      </c>
      <c r="R61" s="105">
        <f t="shared" si="23"/>
        <v>1257.3000000000002</v>
      </c>
      <c r="S61" s="115">
        <f t="shared" si="24"/>
        <v>1143</v>
      </c>
      <c r="T61" s="174">
        <v>58</v>
      </c>
      <c r="U61" s="119">
        <v>7696</v>
      </c>
      <c r="V61" s="103">
        <f t="shared" si="25"/>
        <v>5387.2</v>
      </c>
      <c r="W61" s="168">
        <f t="shared" si="26"/>
        <v>4617.5999999999995</v>
      </c>
      <c r="X61" s="105">
        <f t="shared" si="27"/>
        <v>4232.8</v>
      </c>
      <c r="Y61" s="115">
        <f t="shared" si="28"/>
        <v>3848</v>
      </c>
    </row>
    <row r="62" spans="1:25" x14ac:dyDescent="0.25">
      <c r="A62" s="267" t="s">
        <v>58</v>
      </c>
      <c r="B62" s="175">
        <v>174</v>
      </c>
      <c r="C62" s="233">
        <v>19883</v>
      </c>
      <c r="D62" s="234">
        <f t="shared" si="29"/>
        <v>14912.25</v>
      </c>
      <c r="E62" s="235">
        <f t="shared" si="30"/>
        <v>12923.95</v>
      </c>
      <c r="F62" s="235">
        <f t="shared" si="31"/>
        <v>11929.8</v>
      </c>
      <c r="G62" s="236">
        <f t="shared" si="32"/>
        <v>10935.650000000001</v>
      </c>
      <c r="H62" s="174">
        <v>225</v>
      </c>
      <c r="I62" s="119">
        <v>23552</v>
      </c>
      <c r="J62" s="103">
        <f t="shared" si="17"/>
        <v>17664</v>
      </c>
      <c r="K62" s="168">
        <f t="shared" si="18"/>
        <v>15308.800000000001</v>
      </c>
      <c r="L62" s="105">
        <f t="shared" si="19"/>
        <v>14131.199999999999</v>
      </c>
      <c r="M62" s="105">
        <f t="shared" si="20"/>
        <v>12953.6</v>
      </c>
      <c r="N62" s="174">
        <v>188</v>
      </c>
      <c r="O62" s="119">
        <v>21217</v>
      </c>
      <c r="P62" s="103">
        <f t="shared" si="21"/>
        <v>14851.9</v>
      </c>
      <c r="Q62" s="168">
        <f t="shared" si="22"/>
        <v>12730.199999999999</v>
      </c>
      <c r="R62" s="105">
        <f t="shared" si="23"/>
        <v>11669.35</v>
      </c>
      <c r="S62" s="115">
        <f t="shared" si="24"/>
        <v>10608.5</v>
      </c>
      <c r="T62" s="174">
        <v>305</v>
      </c>
      <c r="U62" s="119">
        <v>33454</v>
      </c>
      <c r="V62" s="103">
        <f t="shared" si="25"/>
        <v>23417.8</v>
      </c>
      <c r="W62" s="168">
        <f t="shared" si="26"/>
        <v>20072.399999999998</v>
      </c>
      <c r="X62" s="105">
        <f t="shared" si="27"/>
        <v>18399.7</v>
      </c>
      <c r="Y62" s="115">
        <f t="shared" si="28"/>
        <v>16727</v>
      </c>
    </row>
    <row r="63" spans="1:25" x14ac:dyDescent="0.25">
      <c r="A63" s="267" t="s">
        <v>59</v>
      </c>
      <c r="B63" s="175">
        <v>41</v>
      </c>
      <c r="C63" s="233">
        <v>3606</v>
      </c>
      <c r="D63" s="234">
        <f t="shared" si="29"/>
        <v>2704.5</v>
      </c>
      <c r="E63" s="235">
        <f t="shared" si="30"/>
        <v>2343.9</v>
      </c>
      <c r="F63" s="235">
        <f t="shared" si="31"/>
        <v>2163.6</v>
      </c>
      <c r="G63" s="236">
        <f t="shared" si="32"/>
        <v>1983.3000000000002</v>
      </c>
      <c r="H63" s="174">
        <v>51</v>
      </c>
      <c r="I63" s="119">
        <v>4426</v>
      </c>
      <c r="J63" s="103">
        <f t="shared" si="17"/>
        <v>3319.5</v>
      </c>
      <c r="K63" s="168">
        <f t="shared" si="18"/>
        <v>2876.9</v>
      </c>
      <c r="L63" s="105">
        <f t="shared" si="19"/>
        <v>2655.6</v>
      </c>
      <c r="M63" s="105">
        <f t="shared" si="20"/>
        <v>2434.3000000000002</v>
      </c>
      <c r="N63" s="174">
        <v>53</v>
      </c>
      <c r="O63" s="119">
        <v>4780</v>
      </c>
      <c r="P63" s="103">
        <f t="shared" si="21"/>
        <v>3346</v>
      </c>
      <c r="Q63" s="168">
        <f t="shared" si="22"/>
        <v>2868</v>
      </c>
      <c r="R63" s="105">
        <f t="shared" si="23"/>
        <v>2629</v>
      </c>
      <c r="S63" s="115">
        <f t="shared" si="24"/>
        <v>2390</v>
      </c>
      <c r="T63" s="174">
        <v>74</v>
      </c>
      <c r="U63" s="119">
        <v>7267</v>
      </c>
      <c r="V63" s="103">
        <f t="shared" si="25"/>
        <v>5086.8999999999996</v>
      </c>
      <c r="W63" s="168">
        <f t="shared" si="26"/>
        <v>4360.2</v>
      </c>
      <c r="X63" s="105">
        <f t="shared" si="27"/>
        <v>3996.8500000000004</v>
      </c>
      <c r="Y63" s="115">
        <f t="shared" si="28"/>
        <v>3633.5</v>
      </c>
    </row>
    <row r="64" spans="1:25" x14ac:dyDescent="0.25">
      <c r="A64" s="267" t="s">
        <v>60</v>
      </c>
      <c r="B64" s="179">
        <v>7</v>
      </c>
      <c r="C64" s="233">
        <v>459</v>
      </c>
      <c r="D64" s="234">
        <f t="shared" si="29"/>
        <v>344.25</v>
      </c>
      <c r="E64" s="235">
        <f t="shared" si="30"/>
        <v>298.35000000000002</v>
      </c>
      <c r="F64" s="235">
        <f t="shared" si="31"/>
        <v>275.39999999999998</v>
      </c>
      <c r="G64" s="236">
        <f t="shared" si="32"/>
        <v>252.45000000000002</v>
      </c>
      <c r="H64" s="181">
        <v>23</v>
      </c>
      <c r="I64" s="119">
        <v>1658</v>
      </c>
      <c r="J64" s="103">
        <f t="shared" si="17"/>
        <v>1243.5</v>
      </c>
      <c r="K64" s="168">
        <f t="shared" si="18"/>
        <v>1077.7</v>
      </c>
      <c r="L64" s="105">
        <f t="shared" si="19"/>
        <v>994.8</v>
      </c>
      <c r="M64" s="105">
        <f t="shared" si="20"/>
        <v>911.90000000000009</v>
      </c>
      <c r="N64" s="181">
        <v>11</v>
      </c>
      <c r="O64" s="119">
        <v>959</v>
      </c>
      <c r="P64" s="103">
        <f t="shared" si="21"/>
        <v>671.3</v>
      </c>
      <c r="Q64" s="168">
        <f t="shared" si="22"/>
        <v>575.4</v>
      </c>
      <c r="R64" s="105">
        <f t="shared" si="23"/>
        <v>527.45000000000005</v>
      </c>
      <c r="S64" s="115">
        <f t="shared" si="24"/>
        <v>479.5</v>
      </c>
      <c r="T64" s="181">
        <v>9</v>
      </c>
      <c r="U64" s="119">
        <v>983</v>
      </c>
      <c r="V64" s="103">
        <f t="shared" si="25"/>
        <v>688.09999999999991</v>
      </c>
      <c r="W64" s="168">
        <f t="shared" si="26"/>
        <v>589.79999999999995</v>
      </c>
      <c r="X64" s="105">
        <f t="shared" si="27"/>
        <v>540.65000000000009</v>
      </c>
      <c r="Y64" s="115">
        <f t="shared" si="28"/>
        <v>491.5</v>
      </c>
    </row>
    <row r="65" spans="1:25" x14ac:dyDescent="0.25">
      <c r="A65" s="267" t="s">
        <v>61</v>
      </c>
      <c r="B65" s="175">
        <v>173</v>
      </c>
      <c r="C65" s="233">
        <v>17810</v>
      </c>
      <c r="D65" s="234">
        <f t="shared" si="29"/>
        <v>13357.5</v>
      </c>
      <c r="E65" s="235">
        <f t="shared" si="30"/>
        <v>11576.5</v>
      </c>
      <c r="F65" s="235">
        <f t="shared" si="31"/>
        <v>10686</v>
      </c>
      <c r="G65" s="236">
        <f t="shared" si="32"/>
        <v>9795.5</v>
      </c>
      <c r="H65" s="174">
        <v>192</v>
      </c>
      <c r="I65" s="119">
        <v>20217</v>
      </c>
      <c r="J65" s="103">
        <f t="shared" si="17"/>
        <v>15162.75</v>
      </c>
      <c r="K65" s="168">
        <f t="shared" si="18"/>
        <v>13141.050000000001</v>
      </c>
      <c r="L65" s="105">
        <f t="shared" si="19"/>
        <v>12130.199999999999</v>
      </c>
      <c r="M65" s="105">
        <f t="shared" si="20"/>
        <v>11119.35</v>
      </c>
      <c r="N65" s="174">
        <v>203</v>
      </c>
      <c r="O65" s="119">
        <v>22609</v>
      </c>
      <c r="P65" s="103">
        <f t="shared" si="21"/>
        <v>15826.3</v>
      </c>
      <c r="Q65" s="168">
        <f t="shared" si="22"/>
        <v>13565.4</v>
      </c>
      <c r="R65" s="105">
        <f t="shared" si="23"/>
        <v>12434.95</v>
      </c>
      <c r="S65" s="115">
        <f t="shared" si="24"/>
        <v>11304.5</v>
      </c>
      <c r="T65" s="174">
        <v>230</v>
      </c>
      <c r="U65" s="119">
        <v>26076</v>
      </c>
      <c r="V65" s="103">
        <f t="shared" si="25"/>
        <v>18253.199999999997</v>
      </c>
      <c r="W65" s="168">
        <f t="shared" si="26"/>
        <v>15645.599999999999</v>
      </c>
      <c r="X65" s="105">
        <f t="shared" si="27"/>
        <v>14341.800000000001</v>
      </c>
      <c r="Y65" s="115">
        <f t="shared" si="28"/>
        <v>13038</v>
      </c>
    </row>
    <row r="66" spans="1:25" x14ac:dyDescent="0.25">
      <c r="A66" s="267" t="s">
        <v>62</v>
      </c>
      <c r="B66" s="175">
        <v>12</v>
      </c>
      <c r="C66" s="233">
        <v>1092</v>
      </c>
      <c r="D66" s="234">
        <f t="shared" si="29"/>
        <v>819</v>
      </c>
      <c r="E66" s="235">
        <f t="shared" si="30"/>
        <v>709.80000000000007</v>
      </c>
      <c r="F66" s="235">
        <f t="shared" si="31"/>
        <v>655.19999999999993</v>
      </c>
      <c r="G66" s="236">
        <f t="shared" si="32"/>
        <v>600.6</v>
      </c>
      <c r="H66" s="174">
        <v>17</v>
      </c>
      <c r="I66" s="119">
        <v>1784</v>
      </c>
      <c r="J66" s="103">
        <f t="shared" si="17"/>
        <v>1338</v>
      </c>
      <c r="K66" s="168">
        <f t="shared" si="18"/>
        <v>1159.6000000000001</v>
      </c>
      <c r="L66" s="105">
        <f t="shared" si="19"/>
        <v>1070.3999999999999</v>
      </c>
      <c r="M66" s="105">
        <f t="shared" si="20"/>
        <v>981.2</v>
      </c>
      <c r="N66" s="174">
        <v>18</v>
      </c>
      <c r="O66" s="119">
        <v>1697</v>
      </c>
      <c r="P66" s="103">
        <f t="shared" si="21"/>
        <v>1187.8999999999999</v>
      </c>
      <c r="Q66" s="168">
        <f t="shared" si="22"/>
        <v>1018.1999999999999</v>
      </c>
      <c r="R66" s="105">
        <f t="shared" si="23"/>
        <v>933.35</v>
      </c>
      <c r="S66" s="115">
        <f t="shared" si="24"/>
        <v>848.5</v>
      </c>
      <c r="T66" s="174">
        <v>26</v>
      </c>
      <c r="U66" s="119">
        <v>2515</v>
      </c>
      <c r="V66" s="103">
        <f t="shared" si="25"/>
        <v>1760.5</v>
      </c>
      <c r="W66" s="168">
        <f t="shared" si="26"/>
        <v>1509</v>
      </c>
      <c r="X66" s="105">
        <f t="shared" si="27"/>
        <v>1383.25</v>
      </c>
      <c r="Y66" s="115">
        <f t="shared" si="28"/>
        <v>1257.5</v>
      </c>
    </row>
    <row r="67" spans="1:25" x14ac:dyDescent="0.25">
      <c r="A67" s="267" t="s">
        <v>63</v>
      </c>
      <c r="B67" s="175">
        <v>42</v>
      </c>
      <c r="C67" s="233">
        <v>4663</v>
      </c>
      <c r="D67" s="234">
        <f t="shared" si="29"/>
        <v>3497.25</v>
      </c>
      <c r="E67" s="235">
        <f t="shared" si="30"/>
        <v>3030.9500000000003</v>
      </c>
      <c r="F67" s="235">
        <f t="shared" si="31"/>
        <v>2797.7999999999997</v>
      </c>
      <c r="G67" s="236">
        <f t="shared" si="32"/>
        <v>2564.65</v>
      </c>
      <c r="H67" s="174">
        <v>87</v>
      </c>
      <c r="I67" s="119">
        <v>8339</v>
      </c>
      <c r="J67" s="103">
        <f t="shared" si="17"/>
        <v>6254.25</v>
      </c>
      <c r="K67" s="168">
        <f t="shared" si="18"/>
        <v>5420.35</v>
      </c>
      <c r="L67" s="105">
        <f t="shared" si="19"/>
        <v>5003.3999999999996</v>
      </c>
      <c r="M67" s="105">
        <f t="shared" si="20"/>
        <v>4586.4500000000007</v>
      </c>
      <c r="N67" s="174">
        <v>92</v>
      </c>
      <c r="O67" s="119">
        <v>9503</v>
      </c>
      <c r="P67" s="103">
        <f t="shared" si="21"/>
        <v>6652.0999999999995</v>
      </c>
      <c r="Q67" s="168">
        <f t="shared" si="22"/>
        <v>5701.8</v>
      </c>
      <c r="R67" s="105">
        <f t="shared" si="23"/>
        <v>5226.6500000000005</v>
      </c>
      <c r="S67" s="115">
        <f t="shared" si="24"/>
        <v>4751.5</v>
      </c>
      <c r="T67" s="174">
        <v>152</v>
      </c>
      <c r="U67" s="119">
        <v>13170</v>
      </c>
      <c r="V67" s="103">
        <f t="shared" si="25"/>
        <v>9219</v>
      </c>
      <c r="W67" s="168">
        <f t="shared" si="26"/>
        <v>7902</v>
      </c>
      <c r="X67" s="105">
        <f t="shared" si="27"/>
        <v>7243.5000000000009</v>
      </c>
      <c r="Y67" s="115">
        <f t="shared" si="28"/>
        <v>6585</v>
      </c>
    </row>
    <row r="68" spans="1:25" ht="15.75" thickBot="1" x14ac:dyDescent="0.3">
      <c r="A68" s="268" t="s">
        <v>64</v>
      </c>
      <c r="B68" s="182">
        <v>58</v>
      </c>
      <c r="C68" s="237">
        <v>7280</v>
      </c>
      <c r="D68" s="238">
        <f t="shared" si="29"/>
        <v>5460</v>
      </c>
      <c r="E68" s="239">
        <f t="shared" si="30"/>
        <v>4732</v>
      </c>
      <c r="F68" s="239">
        <f t="shared" si="31"/>
        <v>4368</v>
      </c>
      <c r="G68" s="240">
        <f t="shared" si="32"/>
        <v>4004.0000000000005</v>
      </c>
      <c r="H68" s="184">
        <v>148</v>
      </c>
      <c r="I68" s="127">
        <v>16018</v>
      </c>
      <c r="J68" s="103">
        <f t="shared" si="17"/>
        <v>12013.5</v>
      </c>
      <c r="K68" s="168">
        <f t="shared" si="18"/>
        <v>10411.700000000001</v>
      </c>
      <c r="L68" s="105">
        <f t="shared" si="19"/>
        <v>9610.7999999999993</v>
      </c>
      <c r="M68" s="105">
        <f t="shared" si="20"/>
        <v>8809.9000000000015</v>
      </c>
      <c r="N68" s="184">
        <v>70</v>
      </c>
      <c r="O68" s="127">
        <v>8495</v>
      </c>
      <c r="P68" s="103">
        <f t="shared" si="21"/>
        <v>5946.5</v>
      </c>
      <c r="Q68" s="168">
        <f t="shared" si="22"/>
        <v>5097</v>
      </c>
      <c r="R68" s="105">
        <f t="shared" si="23"/>
        <v>4672.25</v>
      </c>
      <c r="S68" s="115">
        <f t="shared" si="24"/>
        <v>4247.5</v>
      </c>
      <c r="T68" s="184">
        <v>142</v>
      </c>
      <c r="U68" s="127">
        <v>16382</v>
      </c>
      <c r="V68" s="103">
        <f t="shared" si="25"/>
        <v>11467.4</v>
      </c>
      <c r="W68" s="168">
        <f t="shared" si="26"/>
        <v>9829.1999999999989</v>
      </c>
      <c r="X68" s="105">
        <f t="shared" si="27"/>
        <v>9010.1</v>
      </c>
      <c r="Y68" s="115">
        <f t="shared" si="28"/>
        <v>8191</v>
      </c>
    </row>
    <row r="69" spans="1:25" ht="16.5" thickTop="1" thickBot="1" x14ac:dyDescent="0.3">
      <c r="A69" s="185" t="s">
        <v>115</v>
      </c>
      <c r="B69" s="135">
        <f t="shared" ref="B69:G69" si="34">SUM(B38:B68)</f>
        <v>1911</v>
      </c>
      <c r="C69" s="241">
        <f t="shared" si="34"/>
        <v>212797</v>
      </c>
      <c r="D69" s="242">
        <f t="shared" si="34"/>
        <v>159597.75</v>
      </c>
      <c r="E69" s="243">
        <f t="shared" si="34"/>
        <v>138318.04999999999</v>
      </c>
      <c r="F69" s="243">
        <f t="shared" si="34"/>
        <v>127678.20000000001</v>
      </c>
      <c r="G69" s="244">
        <f t="shared" si="34"/>
        <v>117038.35</v>
      </c>
      <c r="H69" s="245">
        <f>SUM(H38:H68)</f>
        <v>2416</v>
      </c>
      <c r="I69" s="141">
        <f t="shared" ref="I69:Y69" si="35">SUM(I38:I68)</f>
        <v>261658</v>
      </c>
      <c r="J69" s="142">
        <f t="shared" si="35"/>
        <v>196243.5</v>
      </c>
      <c r="K69" s="143">
        <f t="shared" si="35"/>
        <v>170077.7</v>
      </c>
      <c r="L69" s="144">
        <f t="shared" si="35"/>
        <v>156994.79999999999</v>
      </c>
      <c r="M69" s="144">
        <f t="shared" si="35"/>
        <v>143911.9</v>
      </c>
      <c r="N69" s="145">
        <f t="shared" si="35"/>
        <v>2418</v>
      </c>
      <c r="O69" s="146">
        <f t="shared" si="35"/>
        <v>266605</v>
      </c>
      <c r="P69" s="147">
        <f t="shared" si="35"/>
        <v>186623.49999999997</v>
      </c>
      <c r="Q69" s="148">
        <f t="shared" si="35"/>
        <v>159963</v>
      </c>
      <c r="R69" s="149">
        <f t="shared" si="35"/>
        <v>146632.75000000003</v>
      </c>
      <c r="S69" s="150">
        <f t="shared" si="35"/>
        <v>133302.5</v>
      </c>
      <c r="T69" s="260">
        <f t="shared" si="35"/>
        <v>3492</v>
      </c>
      <c r="U69" s="261">
        <f t="shared" si="35"/>
        <v>391436</v>
      </c>
      <c r="V69" s="262">
        <f t="shared" si="35"/>
        <v>274005.2</v>
      </c>
      <c r="W69" s="263">
        <f t="shared" si="35"/>
        <v>234861.60000000003</v>
      </c>
      <c r="X69" s="264">
        <f t="shared" si="35"/>
        <v>215289.8</v>
      </c>
      <c r="Y69" s="265">
        <f t="shared" si="35"/>
        <v>195718</v>
      </c>
    </row>
    <row r="70" spans="1:25" ht="15.75" customHeight="1" thickBot="1" x14ac:dyDescent="0.3">
      <c r="B70" s="151"/>
      <c r="C70" s="108"/>
      <c r="D70" s="317" t="s">
        <v>147</v>
      </c>
      <c r="E70" s="318"/>
      <c r="F70" s="318"/>
      <c r="G70" s="319"/>
      <c r="H70" s="151"/>
      <c r="I70" s="108"/>
      <c r="J70" s="320" t="s">
        <v>148</v>
      </c>
      <c r="K70" s="321"/>
      <c r="L70" s="321"/>
      <c r="M70" s="322"/>
      <c r="P70" s="349" t="s">
        <v>149</v>
      </c>
      <c r="Q70" s="350"/>
      <c r="R70" s="350"/>
      <c r="S70" s="351"/>
      <c r="V70" s="326" t="s">
        <v>150</v>
      </c>
      <c r="W70" s="327"/>
      <c r="X70" s="327"/>
      <c r="Y70" s="328"/>
    </row>
    <row r="72" spans="1:25" ht="15.75" thickBot="1" x14ac:dyDescent="0.3"/>
    <row r="73" spans="1:25" ht="21.75" thickBot="1" x14ac:dyDescent="0.4">
      <c r="A73" s="64"/>
      <c r="B73" s="310" t="s">
        <v>118</v>
      </c>
      <c r="C73" s="311"/>
      <c r="D73" s="311"/>
      <c r="E73" s="311"/>
      <c r="F73" s="311"/>
      <c r="G73" s="311"/>
      <c r="H73" s="312"/>
      <c r="I73" s="269"/>
    </row>
    <row r="74" spans="1:25" ht="32.25" thickBot="1" x14ac:dyDescent="0.35">
      <c r="B74" s="194"/>
      <c r="C74" s="194"/>
      <c r="D74" s="190" t="s">
        <v>127</v>
      </c>
      <c r="E74" s="191" t="s">
        <v>87</v>
      </c>
      <c r="F74" s="192" t="s">
        <v>88</v>
      </c>
      <c r="G74" s="192" t="s">
        <v>89</v>
      </c>
      <c r="H74" s="193" t="s">
        <v>90</v>
      </c>
    </row>
    <row r="75" spans="1:25" ht="19.5" thickBot="1" x14ac:dyDescent="0.35">
      <c r="B75" s="194"/>
      <c r="C75" s="194"/>
      <c r="D75" s="195"/>
      <c r="E75" s="196">
        <v>0.3</v>
      </c>
      <c r="F75" s="197">
        <v>0.4</v>
      </c>
      <c r="G75" s="197">
        <v>0.45</v>
      </c>
      <c r="H75" s="198">
        <v>0.5</v>
      </c>
    </row>
    <row r="76" spans="1:25" ht="19.5" thickBot="1" x14ac:dyDescent="0.35">
      <c r="B76" s="199" t="s">
        <v>151</v>
      </c>
      <c r="C76" s="200"/>
      <c r="D76" s="201">
        <f>C29</f>
        <v>212797</v>
      </c>
      <c r="E76" s="202">
        <f>D76*0.7</f>
        <v>148957.9</v>
      </c>
      <c r="F76" s="203">
        <f>D76*0.6</f>
        <v>127678.2</v>
      </c>
      <c r="G76" s="203">
        <f>D76*0.55</f>
        <v>117038.35</v>
      </c>
      <c r="H76" s="204">
        <f>D76*0.5</f>
        <v>106398.5</v>
      </c>
    </row>
    <row r="77" spans="1:25" ht="19.5" customHeight="1" thickBot="1" x14ac:dyDescent="0.35">
      <c r="B77" s="199" t="s">
        <v>119</v>
      </c>
      <c r="C77" s="200"/>
      <c r="D77" s="205">
        <v>238871</v>
      </c>
      <c r="E77" s="206">
        <f>D77*0.7</f>
        <v>167209.69999999998</v>
      </c>
      <c r="F77" s="207">
        <f>D77*0.6</f>
        <v>143322.6</v>
      </c>
      <c r="G77" s="207">
        <f>D77*0.55</f>
        <v>131379.05000000002</v>
      </c>
      <c r="H77" s="208">
        <f>D77*0.5</f>
        <v>119435.5</v>
      </c>
    </row>
    <row r="78" spans="1:25" ht="19.5" customHeight="1" x14ac:dyDescent="0.25">
      <c r="D78" s="209"/>
      <c r="E78" s="210"/>
      <c r="F78" s="210"/>
      <c r="G78" s="210"/>
      <c r="H78" s="210"/>
    </row>
    <row r="79" spans="1:25" ht="19.5" customHeight="1" thickBot="1" x14ac:dyDescent="0.3">
      <c r="D79" s="209"/>
      <c r="E79" s="210"/>
      <c r="F79" s="210"/>
      <c r="G79" s="210"/>
      <c r="H79" s="210"/>
    </row>
    <row r="80" spans="1:25" ht="30" customHeight="1" thickBot="1" x14ac:dyDescent="0.3">
      <c r="D80" s="190" t="s">
        <v>127</v>
      </c>
      <c r="E80" s="191" t="s">
        <v>87</v>
      </c>
      <c r="F80" s="192" t="s">
        <v>88</v>
      </c>
      <c r="G80" s="192" t="s">
        <v>89</v>
      </c>
      <c r="H80" s="193" t="s">
        <v>90</v>
      </c>
    </row>
    <row r="81" spans="2:8" ht="19.5" customHeight="1" thickBot="1" x14ac:dyDescent="0.3">
      <c r="D81" s="195"/>
      <c r="E81" s="211">
        <v>0.35</v>
      </c>
      <c r="F81" s="197">
        <v>0.45</v>
      </c>
      <c r="G81" s="197">
        <v>0.5</v>
      </c>
      <c r="H81" s="198">
        <v>0.55000000000000004</v>
      </c>
    </row>
    <row r="82" spans="2:8" ht="19.5" customHeight="1" thickBot="1" x14ac:dyDescent="0.35">
      <c r="B82" s="199" t="s">
        <v>120</v>
      </c>
      <c r="C82" s="200"/>
      <c r="D82" s="278">
        <v>370112</v>
      </c>
      <c r="E82" s="246">
        <f>D82*0.65</f>
        <v>240572.80000000002</v>
      </c>
      <c r="F82" s="203">
        <f>D82*0.55</f>
        <v>203561.60000000001</v>
      </c>
      <c r="G82" s="203">
        <f>D82*0.5</f>
        <v>185056</v>
      </c>
      <c r="H82" s="204">
        <f>D82*0.45</f>
        <v>166550.39999999999</v>
      </c>
    </row>
    <row r="83" spans="2:8" ht="19.5" customHeight="1" thickBot="1" x14ac:dyDescent="0.35">
      <c r="B83" s="199" t="s">
        <v>121</v>
      </c>
      <c r="C83" s="200"/>
      <c r="D83" s="279">
        <v>370112</v>
      </c>
      <c r="E83" s="213">
        <f>D83*0.65</f>
        <v>240572.80000000002</v>
      </c>
      <c r="F83" s="280">
        <f>D83*0.55</f>
        <v>203561.60000000001</v>
      </c>
      <c r="G83" s="280">
        <f>D83*0.5</f>
        <v>185056</v>
      </c>
      <c r="H83" s="208">
        <f>D83*0.45</f>
        <v>166550.39999999999</v>
      </c>
    </row>
    <row r="84" spans="2:8" ht="19.5" customHeight="1" x14ac:dyDescent="0.25">
      <c r="H84" s="215"/>
    </row>
  </sheetData>
  <mergeCells count="26">
    <mergeCell ref="B1:O1"/>
    <mergeCell ref="B4:Y4"/>
    <mergeCell ref="A6:A7"/>
    <mergeCell ref="B6:G6"/>
    <mergeCell ref="H6:M6"/>
    <mergeCell ref="N6:S6"/>
    <mergeCell ref="T6:Y6"/>
    <mergeCell ref="N7:O7"/>
    <mergeCell ref="T7:U7"/>
    <mergeCell ref="A35:A36"/>
    <mergeCell ref="B35:G35"/>
    <mergeCell ref="H35:M35"/>
    <mergeCell ref="N35:S35"/>
    <mergeCell ref="T35:Y35"/>
    <mergeCell ref="V70:Y70"/>
    <mergeCell ref="D30:G30"/>
    <mergeCell ref="J30:M30"/>
    <mergeCell ref="P30:S30"/>
    <mergeCell ref="V30:Y30"/>
    <mergeCell ref="B33:Y33"/>
    <mergeCell ref="B73:H73"/>
    <mergeCell ref="N36:O36"/>
    <mergeCell ref="T36:U36"/>
    <mergeCell ref="D70:G70"/>
    <mergeCell ref="J70:M70"/>
    <mergeCell ref="P70:S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Y8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40.85546875" customWidth="1"/>
    <col min="2" max="2" width="14.7109375" customWidth="1"/>
    <col min="3" max="3" width="16.28515625" customWidth="1"/>
    <col min="4" max="7" width="13.7109375" customWidth="1"/>
    <col min="8" max="8" width="14.7109375" customWidth="1"/>
    <col min="9" max="9" width="16.28515625" customWidth="1"/>
    <col min="10" max="13" width="13.7109375" customWidth="1"/>
    <col min="14" max="14" width="14.7109375" customWidth="1"/>
    <col min="15" max="15" width="16.28515625" customWidth="1"/>
    <col min="16" max="19" width="13.7109375" customWidth="1"/>
    <col min="20" max="20" width="14.7109375" customWidth="1"/>
    <col min="21" max="21" width="16.28515625" customWidth="1"/>
    <col min="22" max="25" width="13.7109375" customWidth="1"/>
  </cols>
  <sheetData>
    <row r="1" spans="1:25" ht="21.75" thickBot="1" x14ac:dyDescent="0.4">
      <c r="A1" s="59"/>
      <c r="B1" s="352" t="s">
        <v>128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4"/>
    </row>
    <row r="2" spans="1:25" s="58" customFormat="1" ht="14.25" customHeight="1" x14ac:dyDescent="0.35">
      <c r="A2" s="60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5" ht="12.75" customHeight="1" thickBot="1" x14ac:dyDescent="0.3">
      <c r="A3" s="63"/>
    </row>
    <row r="4" spans="1:25" ht="21.75" thickBot="1" x14ac:dyDescent="0.4">
      <c r="A4" s="64"/>
      <c r="B4" s="310" t="s">
        <v>86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2"/>
    </row>
    <row r="6" spans="1:25" ht="15.75" x14ac:dyDescent="0.25">
      <c r="A6" s="332"/>
      <c r="B6" s="334" t="s">
        <v>152</v>
      </c>
      <c r="C6" s="335"/>
      <c r="D6" s="335"/>
      <c r="E6" s="335"/>
      <c r="F6" s="335"/>
      <c r="G6" s="335"/>
      <c r="H6" s="337" t="s">
        <v>141</v>
      </c>
      <c r="I6" s="338"/>
      <c r="J6" s="338"/>
      <c r="K6" s="338"/>
      <c r="L6" s="338"/>
      <c r="M6" s="338"/>
      <c r="N6" s="340" t="s">
        <v>153</v>
      </c>
      <c r="O6" s="341"/>
      <c r="P6" s="341"/>
      <c r="Q6" s="341"/>
      <c r="R6" s="341"/>
      <c r="S6" s="347"/>
      <c r="T6" s="342" t="s">
        <v>143</v>
      </c>
      <c r="U6" s="343"/>
      <c r="V6" s="343"/>
      <c r="W6" s="343"/>
      <c r="X6" s="343"/>
      <c r="Y6" s="348"/>
    </row>
    <row r="7" spans="1:25" s="78" customFormat="1" ht="35.25" customHeight="1" x14ac:dyDescent="0.25">
      <c r="A7" s="333"/>
      <c r="B7" s="65"/>
      <c r="C7" s="66"/>
      <c r="D7" s="67" t="s">
        <v>87</v>
      </c>
      <c r="E7" s="68" t="s">
        <v>91</v>
      </c>
      <c r="F7" s="68" t="s">
        <v>89</v>
      </c>
      <c r="G7" s="69" t="s">
        <v>90</v>
      </c>
      <c r="H7" s="70"/>
      <c r="I7" s="71"/>
      <c r="J7" s="72" t="s">
        <v>87</v>
      </c>
      <c r="K7" s="73" t="s">
        <v>91</v>
      </c>
      <c r="L7" s="73" t="s">
        <v>89</v>
      </c>
      <c r="M7" s="74" t="s">
        <v>90</v>
      </c>
      <c r="N7" s="313"/>
      <c r="O7" s="314"/>
      <c r="P7" s="75" t="s">
        <v>87</v>
      </c>
      <c r="Q7" s="76" t="s">
        <v>91</v>
      </c>
      <c r="R7" s="76" t="s">
        <v>89</v>
      </c>
      <c r="S7" s="77" t="s">
        <v>90</v>
      </c>
      <c r="T7" s="315"/>
      <c r="U7" s="316"/>
      <c r="V7" s="251" t="s">
        <v>87</v>
      </c>
      <c r="W7" s="252" t="s">
        <v>91</v>
      </c>
      <c r="X7" s="252" t="s">
        <v>89</v>
      </c>
      <c r="Y7" s="253" t="s">
        <v>90</v>
      </c>
    </row>
    <row r="8" spans="1:25" ht="30.75" thickBot="1" x14ac:dyDescent="0.3">
      <c r="A8" s="79" t="s">
        <v>92</v>
      </c>
      <c r="B8" s="80" t="s">
        <v>144</v>
      </c>
      <c r="C8" s="159" t="s">
        <v>129</v>
      </c>
      <c r="D8" s="82">
        <v>0.25</v>
      </c>
      <c r="E8" s="83">
        <v>0.35</v>
      </c>
      <c r="F8" s="83">
        <v>0.4</v>
      </c>
      <c r="G8" s="84">
        <v>0.45</v>
      </c>
      <c r="H8" s="85" t="s">
        <v>93</v>
      </c>
      <c r="I8" s="86" t="s">
        <v>129</v>
      </c>
      <c r="J8" s="87">
        <v>0.25</v>
      </c>
      <c r="K8" s="88">
        <v>0.35</v>
      </c>
      <c r="L8" s="88">
        <v>0.4</v>
      </c>
      <c r="M8" s="89">
        <v>0.45</v>
      </c>
      <c r="N8" s="90" t="s">
        <v>95</v>
      </c>
      <c r="O8" s="91" t="s">
        <v>129</v>
      </c>
      <c r="P8" s="92">
        <v>0.3</v>
      </c>
      <c r="Q8" s="93">
        <v>0.4</v>
      </c>
      <c r="R8" s="94">
        <v>0.45</v>
      </c>
      <c r="S8" s="95">
        <v>0.5</v>
      </c>
      <c r="T8" s="254" t="s">
        <v>96</v>
      </c>
      <c r="U8" s="255" t="s">
        <v>129</v>
      </c>
      <c r="V8" s="256">
        <v>0.3</v>
      </c>
      <c r="W8" s="257">
        <v>0.4</v>
      </c>
      <c r="X8" s="258">
        <v>0.45</v>
      </c>
      <c r="Y8" s="259">
        <v>0.5</v>
      </c>
    </row>
    <row r="9" spans="1:25" ht="15.75" thickTop="1" x14ac:dyDescent="0.25">
      <c r="A9" s="31" t="s">
        <v>97</v>
      </c>
      <c r="B9" s="96">
        <v>1211</v>
      </c>
      <c r="C9" s="97">
        <v>137833</v>
      </c>
      <c r="D9" s="98">
        <f>C9*0.75</f>
        <v>103374.75</v>
      </c>
      <c r="E9" s="99">
        <f>C9*0.65</f>
        <v>89591.45</v>
      </c>
      <c r="F9" s="99">
        <f>C9*0.6</f>
        <v>82699.8</v>
      </c>
      <c r="G9" s="100">
        <f>C9*0.55</f>
        <v>75808.150000000009</v>
      </c>
      <c r="H9" s="101">
        <v>997</v>
      </c>
      <c r="I9" s="102">
        <v>120873</v>
      </c>
      <c r="J9" s="103">
        <f>I9*0.75</f>
        <v>90654.75</v>
      </c>
      <c r="K9" s="104">
        <f>I9*0.65</f>
        <v>78567.45</v>
      </c>
      <c r="L9" s="105">
        <f>I9*0.6</f>
        <v>72523.8</v>
      </c>
      <c r="M9" s="105">
        <f>I9*0.55</f>
        <v>66480.150000000009</v>
      </c>
      <c r="N9" s="101">
        <v>1044</v>
      </c>
      <c r="O9" s="102">
        <v>125797</v>
      </c>
      <c r="P9" s="103">
        <f>O9*0.7</f>
        <v>88057.9</v>
      </c>
      <c r="Q9" s="104">
        <f>O9*0.6</f>
        <v>75478.2</v>
      </c>
      <c r="R9" s="105">
        <f>O9*0.55</f>
        <v>69188.350000000006</v>
      </c>
      <c r="S9" s="106">
        <f>O9*0.5</f>
        <v>62898.5</v>
      </c>
      <c r="T9" s="101">
        <v>1061</v>
      </c>
      <c r="U9" s="102">
        <v>134522</v>
      </c>
      <c r="V9" s="103">
        <f>U9*0.7</f>
        <v>94165.4</v>
      </c>
      <c r="W9" s="104">
        <f>U9*0.6</f>
        <v>80713.2</v>
      </c>
      <c r="X9" s="105">
        <f>U9*0.55</f>
        <v>73987.100000000006</v>
      </c>
      <c r="Y9" s="106">
        <f>U9*0.5</f>
        <v>67261</v>
      </c>
    </row>
    <row r="10" spans="1:25" x14ac:dyDescent="0.25">
      <c r="A10" s="31" t="s">
        <v>98</v>
      </c>
      <c r="B10" s="109">
        <v>7</v>
      </c>
      <c r="C10" s="110">
        <v>1146</v>
      </c>
      <c r="D10" s="111">
        <f>C10*0.75</f>
        <v>859.5</v>
      </c>
      <c r="E10" s="112">
        <f>C10*0.65</f>
        <v>744.9</v>
      </c>
      <c r="F10" s="112">
        <f>C10*0.6</f>
        <v>687.6</v>
      </c>
      <c r="G10" s="100">
        <f>C10*0.55</f>
        <v>630.30000000000007</v>
      </c>
      <c r="H10" s="113">
        <v>17</v>
      </c>
      <c r="I10" s="114">
        <v>2438</v>
      </c>
      <c r="J10" s="103">
        <f>I10*0.75</f>
        <v>1828.5</v>
      </c>
      <c r="K10" s="104">
        <f>I10*0.65</f>
        <v>1584.7</v>
      </c>
      <c r="L10" s="105">
        <f>I10*0.6</f>
        <v>1462.8</v>
      </c>
      <c r="M10" s="105">
        <f>I10*0.55</f>
        <v>1340.9</v>
      </c>
      <c r="N10" s="113">
        <v>17</v>
      </c>
      <c r="O10" s="114">
        <v>2594</v>
      </c>
      <c r="P10" s="103">
        <f t="shared" ref="P10:P28" si="0">O10*0.7</f>
        <v>1815.8</v>
      </c>
      <c r="Q10" s="104">
        <f t="shared" ref="Q10:Q28" si="1">O10*0.6</f>
        <v>1556.3999999999999</v>
      </c>
      <c r="R10" s="105">
        <f t="shared" ref="R10:R28" si="2">O10*0.55</f>
        <v>1426.7</v>
      </c>
      <c r="S10" s="115">
        <f t="shared" ref="S10:S28" si="3">O10*0.5</f>
        <v>1297</v>
      </c>
      <c r="T10" s="113">
        <v>28</v>
      </c>
      <c r="U10" s="114">
        <v>4325</v>
      </c>
      <c r="V10" s="103">
        <f>U10*0.7</f>
        <v>3027.5</v>
      </c>
      <c r="W10" s="104">
        <f>U10*0.6</f>
        <v>2595</v>
      </c>
      <c r="X10" s="105">
        <f>U10*0.55</f>
        <v>2378.75</v>
      </c>
      <c r="Y10" s="115">
        <f>U10*0.5</f>
        <v>2162.5</v>
      </c>
    </row>
    <row r="11" spans="1:25" x14ac:dyDescent="0.25">
      <c r="A11" s="31" t="s">
        <v>100</v>
      </c>
      <c r="B11" s="116">
        <v>10</v>
      </c>
      <c r="C11" s="117">
        <v>652</v>
      </c>
      <c r="D11" s="111">
        <f>C11*0.75</f>
        <v>489</v>
      </c>
      <c r="E11" s="112">
        <f>C11*0.65</f>
        <v>423.8</v>
      </c>
      <c r="F11" s="112">
        <f>C11*0.6</f>
        <v>391.2</v>
      </c>
      <c r="G11" s="100">
        <f t="shared" ref="G11:G28" si="4">C11*0.55</f>
        <v>358.6</v>
      </c>
      <c r="H11" s="118">
        <v>9</v>
      </c>
      <c r="I11" s="119">
        <v>579</v>
      </c>
      <c r="J11" s="103">
        <f t="shared" ref="J11:J28" si="5">I11*0.75</f>
        <v>434.25</v>
      </c>
      <c r="K11" s="104">
        <f t="shared" ref="K11:K28" si="6">I11*0.65</f>
        <v>376.35</v>
      </c>
      <c r="L11" s="105">
        <f t="shared" ref="L11:L28" si="7">I11*0.6</f>
        <v>347.4</v>
      </c>
      <c r="M11" s="105">
        <f t="shared" ref="M11:M28" si="8">I11*0.55</f>
        <v>318.45000000000005</v>
      </c>
      <c r="N11" s="118">
        <v>7</v>
      </c>
      <c r="O11" s="119">
        <v>533</v>
      </c>
      <c r="P11" s="103">
        <f t="shared" si="0"/>
        <v>373.09999999999997</v>
      </c>
      <c r="Q11" s="104">
        <f t="shared" si="1"/>
        <v>319.8</v>
      </c>
      <c r="R11" s="105">
        <f t="shared" si="2"/>
        <v>293.15000000000003</v>
      </c>
      <c r="S11" s="115">
        <f t="shared" si="3"/>
        <v>266.5</v>
      </c>
      <c r="T11" s="118">
        <v>5</v>
      </c>
      <c r="U11" s="119">
        <v>362</v>
      </c>
      <c r="V11" s="103">
        <f t="shared" ref="V11:V21" si="9">U11*0.7</f>
        <v>253.39999999999998</v>
      </c>
      <c r="W11" s="104">
        <f t="shared" ref="W11:W21" si="10">U11*0.6</f>
        <v>217.2</v>
      </c>
      <c r="X11" s="105">
        <f t="shared" ref="X11:X21" si="11">U11*0.55</f>
        <v>199.10000000000002</v>
      </c>
      <c r="Y11" s="115">
        <f>U11*0.5</f>
        <v>181</v>
      </c>
    </row>
    <row r="12" spans="1:25" x14ac:dyDescent="0.25">
      <c r="A12" s="31" t="s">
        <v>103</v>
      </c>
      <c r="B12" s="116">
        <v>20</v>
      </c>
      <c r="C12" s="117">
        <v>1928</v>
      </c>
      <c r="D12" s="111">
        <f t="shared" ref="D12:D28" si="12">C12*0.75</f>
        <v>1446</v>
      </c>
      <c r="E12" s="112">
        <f t="shared" ref="E12:E28" si="13">C12*0.65</f>
        <v>1253.2</v>
      </c>
      <c r="F12" s="112">
        <f t="shared" ref="F12:F28" si="14">C12*0.6</f>
        <v>1156.8</v>
      </c>
      <c r="G12" s="100">
        <f t="shared" si="4"/>
        <v>1060.4000000000001</v>
      </c>
      <c r="H12" s="118">
        <v>29</v>
      </c>
      <c r="I12" s="119">
        <v>2755</v>
      </c>
      <c r="J12" s="103">
        <f t="shared" si="5"/>
        <v>2066.25</v>
      </c>
      <c r="K12" s="104">
        <f t="shared" si="6"/>
        <v>1790.75</v>
      </c>
      <c r="L12" s="105">
        <f t="shared" si="7"/>
        <v>1653</v>
      </c>
      <c r="M12" s="105">
        <f t="shared" si="8"/>
        <v>1515.2500000000002</v>
      </c>
      <c r="N12" s="118">
        <v>45</v>
      </c>
      <c r="O12" s="119">
        <v>3435</v>
      </c>
      <c r="P12" s="103">
        <f t="shared" si="0"/>
        <v>2404.5</v>
      </c>
      <c r="Q12" s="104">
        <f t="shared" si="1"/>
        <v>2061</v>
      </c>
      <c r="R12" s="105">
        <f t="shared" si="2"/>
        <v>1889.2500000000002</v>
      </c>
      <c r="S12" s="115">
        <f t="shared" si="3"/>
        <v>1717.5</v>
      </c>
      <c r="T12" s="118">
        <v>29</v>
      </c>
      <c r="U12" s="119">
        <v>2779</v>
      </c>
      <c r="V12" s="103">
        <f t="shared" si="9"/>
        <v>1945.3</v>
      </c>
      <c r="W12" s="104">
        <f t="shared" si="10"/>
        <v>1667.3999999999999</v>
      </c>
      <c r="X12" s="105">
        <f t="shared" si="11"/>
        <v>1528.45</v>
      </c>
      <c r="Y12" s="115">
        <f t="shared" ref="Y12:Y21" si="15">U12*0.5</f>
        <v>1389.5</v>
      </c>
    </row>
    <row r="13" spans="1:25" x14ac:dyDescent="0.25">
      <c r="A13" s="31" t="s">
        <v>112</v>
      </c>
      <c r="B13" s="116">
        <v>129</v>
      </c>
      <c r="C13" s="117">
        <v>18356</v>
      </c>
      <c r="D13" s="111">
        <f t="shared" si="12"/>
        <v>13767</v>
      </c>
      <c r="E13" s="112">
        <f t="shared" si="13"/>
        <v>11931.4</v>
      </c>
      <c r="F13" s="112">
        <f t="shared" si="14"/>
        <v>11013.6</v>
      </c>
      <c r="G13" s="100">
        <f t="shared" si="4"/>
        <v>10095.800000000001</v>
      </c>
      <c r="H13" s="118">
        <v>90</v>
      </c>
      <c r="I13" s="119">
        <v>13571</v>
      </c>
      <c r="J13" s="103">
        <f t="shared" si="5"/>
        <v>10178.25</v>
      </c>
      <c r="K13" s="104">
        <f t="shared" si="6"/>
        <v>8821.15</v>
      </c>
      <c r="L13" s="105">
        <f t="shared" si="7"/>
        <v>8142.5999999999995</v>
      </c>
      <c r="M13" s="105">
        <f t="shared" si="8"/>
        <v>7464.05</v>
      </c>
      <c r="N13" s="118">
        <v>119</v>
      </c>
      <c r="O13" s="119">
        <v>17487</v>
      </c>
      <c r="P13" s="103">
        <f t="shared" si="0"/>
        <v>12240.9</v>
      </c>
      <c r="Q13" s="104">
        <f t="shared" si="1"/>
        <v>10492.199999999999</v>
      </c>
      <c r="R13" s="105">
        <f t="shared" si="2"/>
        <v>9617.85</v>
      </c>
      <c r="S13" s="115">
        <f t="shared" si="3"/>
        <v>8743.5</v>
      </c>
      <c r="T13" s="118">
        <v>854</v>
      </c>
      <c r="U13" s="119">
        <v>116470</v>
      </c>
      <c r="V13" s="103">
        <f t="shared" si="9"/>
        <v>81529</v>
      </c>
      <c r="W13" s="104">
        <f t="shared" si="10"/>
        <v>69882</v>
      </c>
      <c r="X13" s="105">
        <f t="shared" si="11"/>
        <v>64058.500000000007</v>
      </c>
      <c r="Y13" s="115">
        <f t="shared" si="15"/>
        <v>58235</v>
      </c>
    </row>
    <row r="14" spans="1:25" x14ac:dyDescent="0.25">
      <c r="A14" s="31" t="s">
        <v>145</v>
      </c>
      <c r="B14" s="116">
        <v>97</v>
      </c>
      <c r="C14" s="117">
        <v>7033</v>
      </c>
      <c r="D14" s="111">
        <f t="shared" si="12"/>
        <v>5274.75</v>
      </c>
      <c r="E14" s="112">
        <f t="shared" si="13"/>
        <v>4571.45</v>
      </c>
      <c r="F14" s="112">
        <f t="shared" si="14"/>
        <v>4219.8</v>
      </c>
      <c r="G14" s="100">
        <f t="shared" si="4"/>
        <v>3868.15</v>
      </c>
      <c r="H14" s="118">
        <v>389</v>
      </c>
      <c r="I14" s="119">
        <v>29910</v>
      </c>
      <c r="J14" s="103">
        <f t="shared" si="5"/>
        <v>22432.5</v>
      </c>
      <c r="K14" s="104">
        <f t="shared" si="6"/>
        <v>19441.5</v>
      </c>
      <c r="L14" s="105">
        <f t="shared" si="7"/>
        <v>17946</v>
      </c>
      <c r="M14" s="105">
        <f t="shared" si="8"/>
        <v>16450.5</v>
      </c>
      <c r="N14" s="118"/>
      <c r="O14" s="120"/>
      <c r="P14" s="103"/>
      <c r="Q14" s="104"/>
      <c r="R14" s="105"/>
      <c r="S14" s="115"/>
      <c r="T14" s="118"/>
      <c r="U14" s="120"/>
      <c r="V14" s="103"/>
      <c r="W14" s="104"/>
      <c r="X14" s="105"/>
      <c r="Y14" s="115"/>
    </row>
    <row r="15" spans="1:25" x14ac:dyDescent="0.25">
      <c r="A15" s="31" t="s">
        <v>104</v>
      </c>
      <c r="B15" s="116">
        <v>66</v>
      </c>
      <c r="C15" s="117">
        <v>10162</v>
      </c>
      <c r="D15" s="111">
        <f t="shared" si="12"/>
        <v>7621.5</v>
      </c>
      <c r="E15" s="112">
        <f t="shared" si="13"/>
        <v>6605.3</v>
      </c>
      <c r="F15" s="112">
        <f t="shared" si="14"/>
        <v>6097.2</v>
      </c>
      <c r="G15" s="100">
        <f t="shared" si="4"/>
        <v>5589.1</v>
      </c>
      <c r="H15" s="118">
        <v>66</v>
      </c>
      <c r="I15" s="119">
        <v>10271</v>
      </c>
      <c r="J15" s="103">
        <f t="shared" si="5"/>
        <v>7703.25</v>
      </c>
      <c r="K15" s="104">
        <f t="shared" si="6"/>
        <v>6676.1500000000005</v>
      </c>
      <c r="L15" s="105">
        <f t="shared" si="7"/>
        <v>6162.5999999999995</v>
      </c>
      <c r="M15" s="105">
        <f t="shared" si="8"/>
        <v>5649.05</v>
      </c>
      <c r="N15" s="118">
        <v>60</v>
      </c>
      <c r="O15" s="120">
        <v>10424</v>
      </c>
      <c r="P15" s="103">
        <f t="shared" si="0"/>
        <v>7296.7999999999993</v>
      </c>
      <c r="Q15" s="104">
        <f t="shared" si="1"/>
        <v>6254.4</v>
      </c>
      <c r="R15" s="105">
        <f t="shared" si="2"/>
        <v>5733.2000000000007</v>
      </c>
      <c r="S15" s="115">
        <f t="shared" si="3"/>
        <v>5212</v>
      </c>
      <c r="T15" s="118">
        <v>43</v>
      </c>
      <c r="U15" s="120">
        <v>6795</v>
      </c>
      <c r="V15" s="103">
        <f t="shared" si="9"/>
        <v>4756.5</v>
      </c>
      <c r="W15" s="104">
        <f t="shared" si="10"/>
        <v>4077</v>
      </c>
      <c r="X15" s="105">
        <f t="shared" si="11"/>
        <v>3737.2500000000005</v>
      </c>
      <c r="Y15" s="115">
        <f t="shared" si="15"/>
        <v>3397.5</v>
      </c>
    </row>
    <row r="16" spans="1:25" x14ac:dyDescent="0.25">
      <c r="A16" s="31" t="s">
        <v>102</v>
      </c>
      <c r="B16" s="116">
        <v>23</v>
      </c>
      <c r="C16" s="117">
        <v>2343</v>
      </c>
      <c r="D16" s="111">
        <f t="shared" si="12"/>
        <v>1757.25</v>
      </c>
      <c r="E16" s="112">
        <f t="shared" si="13"/>
        <v>1522.95</v>
      </c>
      <c r="F16" s="112">
        <f t="shared" si="14"/>
        <v>1405.8</v>
      </c>
      <c r="G16" s="100">
        <f t="shared" si="4"/>
        <v>1288.6500000000001</v>
      </c>
      <c r="H16" s="118">
        <v>32</v>
      </c>
      <c r="I16" s="119">
        <v>3270</v>
      </c>
      <c r="J16" s="103">
        <f t="shared" si="5"/>
        <v>2452.5</v>
      </c>
      <c r="K16" s="104">
        <f t="shared" si="6"/>
        <v>2125.5</v>
      </c>
      <c r="L16" s="105">
        <f t="shared" si="7"/>
        <v>1962</v>
      </c>
      <c r="M16" s="105">
        <f t="shared" si="8"/>
        <v>1798.5000000000002</v>
      </c>
      <c r="N16" s="121">
        <v>48</v>
      </c>
      <c r="O16" s="120">
        <v>4484</v>
      </c>
      <c r="P16" s="103">
        <f t="shared" si="0"/>
        <v>3138.7999999999997</v>
      </c>
      <c r="Q16" s="104">
        <f t="shared" si="1"/>
        <v>2690.4</v>
      </c>
      <c r="R16" s="105">
        <f t="shared" si="2"/>
        <v>2466.2000000000003</v>
      </c>
      <c r="S16" s="115">
        <f t="shared" si="3"/>
        <v>2242</v>
      </c>
      <c r="T16" s="121">
        <v>46</v>
      </c>
      <c r="U16" s="120">
        <v>4474</v>
      </c>
      <c r="V16" s="103">
        <f t="shared" si="9"/>
        <v>3131.7999999999997</v>
      </c>
      <c r="W16" s="104">
        <f t="shared" si="10"/>
        <v>2684.4</v>
      </c>
      <c r="X16" s="105">
        <f t="shared" si="11"/>
        <v>2460.7000000000003</v>
      </c>
      <c r="Y16" s="115">
        <f t="shared" si="15"/>
        <v>2237</v>
      </c>
    </row>
    <row r="17" spans="1:25" x14ac:dyDescent="0.25">
      <c r="A17" s="31" t="s">
        <v>99</v>
      </c>
      <c r="B17" s="116">
        <v>60</v>
      </c>
      <c r="C17" s="117">
        <v>7024</v>
      </c>
      <c r="D17" s="111">
        <f t="shared" si="12"/>
        <v>5268</v>
      </c>
      <c r="E17" s="112">
        <f t="shared" si="13"/>
        <v>4565.6000000000004</v>
      </c>
      <c r="F17" s="112">
        <f t="shared" si="14"/>
        <v>4214.3999999999996</v>
      </c>
      <c r="G17" s="100">
        <f t="shared" si="4"/>
        <v>3863.2000000000003</v>
      </c>
      <c r="H17" s="118">
        <v>72</v>
      </c>
      <c r="I17" s="119">
        <v>8249</v>
      </c>
      <c r="J17" s="103">
        <f t="shared" si="5"/>
        <v>6186.75</v>
      </c>
      <c r="K17" s="104">
        <f t="shared" si="6"/>
        <v>5361.85</v>
      </c>
      <c r="L17" s="105">
        <f t="shared" si="7"/>
        <v>4949.3999999999996</v>
      </c>
      <c r="M17" s="105">
        <f t="shared" si="8"/>
        <v>4536.9500000000007</v>
      </c>
      <c r="N17" s="118">
        <v>81</v>
      </c>
      <c r="O17" s="122">
        <v>9331</v>
      </c>
      <c r="P17" s="103">
        <f t="shared" si="0"/>
        <v>6531.7</v>
      </c>
      <c r="Q17" s="104">
        <f t="shared" si="1"/>
        <v>5598.5999999999995</v>
      </c>
      <c r="R17" s="105">
        <f t="shared" si="2"/>
        <v>5132.05</v>
      </c>
      <c r="S17" s="115">
        <f t="shared" si="3"/>
        <v>4665.5</v>
      </c>
      <c r="T17" s="118">
        <v>71</v>
      </c>
      <c r="U17" s="122">
        <v>7022</v>
      </c>
      <c r="V17" s="103">
        <f t="shared" si="9"/>
        <v>4915.3999999999996</v>
      </c>
      <c r="W17" s="104">
        <f t="shared" si="10"/>
        <v>4213.2</v>
      </c>
      <c r="X17" s="105">
        <f t="shared" si="11"/>
        <v>3862.1000000000004</v>
      </c>
      <c r="Y17" s="115">
        <f t="shared" si="15"/>
        <v>3511</v>
      </c>
    </row>
    <row r="18" spans="1:25" x14ac:dyDescent="0.25">
      <c r="A18" s="31" t="s">
        <v>101</v>
      </c>
      <c r="B18" s="116">
        <v>13</v>
      </c>
      <c r="C18" s="117">
        <v>1175</v>
      </c>
      <c r="D18" s="111">
        <f t="shared" si="12"/>
        <v>881.25</v>
      </c>
      <c r="E18" s="112">
        <f t="shared" si="13"/>
        <v>763.75</v>
      </c>
      <c r="F18" s="112">
        <f t="shared" si="14"/>
        <v>705</v>
      </c>
      <c r="G18" s="100">
        <f t="shared" si="4"/>
        <v>646.25</v>
      </c>
      <c r="H18" s="118">
        <v>13</v>
      </c>
      <c r="I18" s="119">
        <v>1153</v>
      </c>
      <c r="J18" s="103">
        <f t="shared" si="5"/>
        <v>864.75</v>
      </c>
      <c r="K18" s="104">
        <f t="shared" si="6"/>
        <v>749.45</v>
      </c>
      <c r="L18" s="105">
        <f t="shared" si="7"/>
        <v>691.8</v>
      </c>
      <c r="M18" s="105">
        <f t="shared" si="8"/>
        <v>634.15000000000009</v>
      </c>
      <c r="N18" s="118">
        <v>21</v>
      </c>
      <c r="O18" s="115">
        <v>1364</v>
      </c>
      <c r="P18" s="103">
        <f t="shared" si="0"/>
        <v>954.8</v>
      </c>
      <c r="Q18" s="104">
        <f t="shared" si="1"/>
        <v>818.4</v>
      </c>
      <c r="R18" s="105">
        <f t="shared" si="2"/>
        <v>750.2</v>
      </c>
      <c r="S18" s="115">
        <f t="shared" si="3"/>
        <v>682</v>
      </c>
      <c r="T18" s="118">
        <v>30</v>
      </c>
      <c r="U18" s="115">
        <v>1940</v>
      </c>
      <c r="V18" s="103">
        <f t="shared" si="9"/>
        <v>1358</v>
      </c>
      <c r="W18" s="104">
        <f t="shared" si="10"/>
        <v>1164</v>
      </c>
      <c r="X18" s="105">
        <f t="shared" si="11"/>
        <v>1067</v>
      </c>
      <c r="Y18" s="115">
        <f t="shared" si="15"/>
        <v>970</v>
      </c>
    </row>
    <row r="19" spans="1:25" x14ac:dyDescent="0.25">
      <c r="A19" s="31" t="s">
        <v>111</v>
      </c>
      <c r="B19" s="116">
        <v>12</v>
      </c>
      <c r="C19" s="117">
        <v>769</v>
      </c>
      <c r="D19" s="111">
        <f t="shared" si="12"/>
        <v>576.75</v>
      </c>
      <c r="E19" s="112">
        <f t="shared" si="13"/>
        <v>499.85</v>
      </c>
      <c r="F19" s="112">
        <f t="shared" si="14"/>
        <v>461.4</v>
      </c>
      <c r="G19" s="100">
        <f t="shared" si="4"/>
        <v>422.95000000000005</v>
      </c>
      <c r="H19" s="118">
        <v>19</v>
      </c>
      <c r="I19" s="119">
        <v>1121</v>
      </c>
      <c r="J19" s="103">
        <f t="shared" si="5"/>
        <v>840.75</v>
      </c>
      <c r="K19" s="104">
        <f t="shared" si="6"/>
        <v>728.65</v>
      </c>
      <c r="L19" s="105">
        <f t="shared" si="7"/>
        <v>672.6</v>
      </c>
      <c r="M19" s="105">
        <f t="shared" si="8"/>
        <v>616.55000000000007</v>
      </c>
      <c r="N19" s="118">
        <v>25</v>
      </c>
      <c r="O19" s="119">
        <v>1508</v>
      </c>
      <c r="P19" s="103">
        <f t="shared" si="0"/>
        <v>1055.5999999999999</v>
      </c>
      <c r="Q19" s="104">
        <f t="shared" si="1"/>
        <v>904.8</v>
      </c>
      <c r="R19" s="105">
        <f t="shared" si="2"/>
        <v>829.40000000000009</v>
      </c>
      <c r="S19" s="115">
        <f t="shared" si="3"/>
        <v>754</v>
      </c>
      <c r="T19" s="118">
        <v>22</v>
      </c>
      <c r="U19" s="119">
        <v>1336</v>
      </c>
      <c r="V19" s="103">
        <f t="shared" si="9"/>
        <v>935.19999999999993</v>
      </c>
      <c r="W19" s="104">
        <f t="shared" si="10"/>
        <v>801.6</v>
      </c>
      <c r="X19" s="105">
        <f t="shared" si="11"/>
        <v>734.80000000000007</v>
      </c>
      <c r="Y19" s="115">
        <f t="shared" si="15"/>
        <v>668</v>
      </c>
    </row>
    <row r="20" spans="1:25" x14ac:dyDescent="0.25">
      <c r="A20" s="31" t="s">
        <v>106</v>
      </c>
      <c r="B20" s="116">
        <v>24</v>
      </c>
      <c r="C20" s="117">
        <v>2957</v>
      </c>
      <c r="D20" s="111">
        <f t="shared" si="12"/>
        <v>2217.75</v>
      </c>
      <c r="E20" s="112">
        <f t="shared" si="13"/>
        <v>1922.05</v>
      </c>
      <c r="F20" s="112">
        <f t="shared" si="14"/>
        <v>1774.2</v>
      </c>
      <c r="G20" s="100">
        <f t="shared" si="4"/>
        <v>1626.3500000000001</v>
      </c>
      <c r="H20" s="118">
        <v>23</v>
      </c>
      <c r="I20" s="119">
        <v>3494</v>
      </c>
      <c r="J20" s="103">
        <f t="shared" si="5"/>
        <v>2620.5</v>
      </c>
      <c r="K20" s="104">
        <f t="shared" si="6"/>
        <v>2271.1</v>
      </c>
      <c r="L20" s="105">
        <f t="shared" si="7"/>
        <v>2096.4</v>
      </c>
      <c r="M20" s="105">
        <f t="shared" si="8"/>
        <v>1921.7</v>
      </c>
      <c r="N20" s="118">
        <v>112</v>
      </c>
      <c r="O20" s="119">
        <v>15119</v>
      </c>
      <c r="P20" s="103">
        <f t="shared" si="0"/>
        <v>10583.3</v>
      </c>
      <c r="Q20" s="104">
        <f t="shared" si="1"/>
        <v>9071.4</v>
      </c>
      <c r="R20" s="105">
        <f t="shared" si="2"/>
        <v>8315.4500000000007</v>
      </c>
      <c r="S20" s="115">
        <f t="shared" si="3"/>
        <v>7559.5</v>
      </c>
      <c r="T20" s="118">
        <v>223</v>
      </c>
      <c r="U20" s="119">
        <v>25175</v>
      </c>
      <c r="V20" s="103">
        <f t="shared" si="9"/>
        <v>17622.5</v>
      </c>
      <c r="W20" s="104">
        <f t="shared" si="10"/>
        <v>15105</v>
      </c>
      <c r="X20" s="105">
        <f t="shared" si="11"/>
        <v>13846.250000000002</v>
      </c>
      <c r="Y20" s="115">
        <f t="shared" si="15"/>
        <v>12587.5</v>
      </c>
    </row>
    <row r="21" spans="1:25" x14ac:dyDescent="0.25">
      <c r="A21" s="123" t="s">
        <v>107</v>
      </c>
      <c r="B21" s="116">
        <v>28</v>
      </c>
      <c r="C21" s="117">
        <v>4078</v>
      </c>
      <c r="D21" s="111">
        <f t="shared" si="12"/>
        <v>3058.5</v>
      </c>
      <c r="E21" s="112">
        <f t="shared" si="13"/>
        <v>2650.7000000000003</v>
      </c>
      <c r="F21" s="112">
        <f t="shared" si="14"/>
        <v>2446.7999999999997</v>
      </c>
      <c r="G21" s="100">
        <f t="shared" si="4"/>
        <v>2242.9</v>
      </c>
      <c r="H21" s="126">
        <v>69</v>
      </c>
      <c r="I21" s="119">
        <v>10277</v>
      </c>
      <c r="J21" s="103">
        <f t="shared" si="5"/>
        <v>7707.75</v>
      </c>
      <c r="K21" s="104">
        <f t="shared" si="6"/>
        <v>6680.05</v>
      </c>
      <c r="L21" s="105">
        <f t="shared" si="7"/>
        <v>6166.2</v>
      </c>
      <c r="M21" s="105">
        <f t="shared" si="8"/>
        <v>5652.35</v>
      </c>
      <c r="N21" s="126">
        <v>52</v>
      </c>
      <c r="O21" s="119">
        <v>7315</v>
      </c>
      <c r="P21" s="103">
        <f t="shared" si="0"/>
        <v>5120.5</v>
      </c>
      <c r="Q21" s="104">
        <f t="shared" si="1"/>
        <v>4389</v>
      </c>
      <c r="R21" s="105">
        <f t="shared" si="2"/>
        <v>4023.2500000000005</v>
      </c>
      <c r="S21" s="115">
        <f t="shared" si="3"/>
        <v>3657.5</v>
      </c>
      <c r="T21" s="126">
        <v>54</v>
      </c>
      <c r="U21" s="119">
        <v>7460</v>
      </c>
      <c r="V21" s="103">
        <f t="shared" si="9"/>
        <v>5222</v>
      </c>
      <c r="W21" s="104">
        <f t="shared" si="10"/>
        <v>4476</v>
      </c>
      <c r="X21" s="105">
        <f t="shared" si="11"/>
        <v>4103</v>
      </c>
      <c r="Y21" s="115">
        <f t="shared" si="15"/>
        <v>3730</v>
      </c>
    </row>
    <row r="22" spans="1:25" x14ac:dyDescent="0.25">
      <c r="A22" s="123" t="s">
        <v>146</v>
      </c>
      <c r="B22" s="124">
        <v>32</v>
      </c>
      <c r="C22" s="125">
        <v>3887</v>
      </c>
      <c r="D22" s="111">
        <f t="shared" si="12"/>
        <v>2915.25</v>
      </c>
      <c r="E22" s="112">
        <f t="shared" si="13"/>
        <v>2526.5500000000002</v>
      </c>
      <c r="F22" s="112">
        <f t="shared" si="14"/>
        <v>2332.1999999999998</v>
      </c>
      <c r="G22" s="100">
        <f t="shared" si="4"/>
        <v>2137.8500000000004</v>
      </c>
      <c r="H22" s="126">
        <v>331</v>
      </c>
      <c r="I22" s="127">
        <v>34498</v>
      </c>
      <c r="J22" s="103">
        <f t="shared" si="5"/>
        <v>25873.5</v>
      </c>
      <c r="K22" s="104">
        <f t="shared" si="6"/>
        <v>22423.7</v>
      </c>
      <c r="L22" s="105">
        <f t="shared" si="7"/>
        <v>20698.8</v>
      </c>
      <c r="M22" s="105">
        <f t="shared" si="8"/>
        <v>18973.900000000001</v>
      </c>
      <c r="N22" s="126"/>
      <c r="O22" s="127"/>
      <c r="P22" s="103"/>
      <c r="Q22" s="104"/>
      <c r="R22" s="105"/>
      <c r="S22" s="115"/>
      <c r="T22" s="126"/>
      <c r="U22" s="127"/>
      <c r="V22" s="103"/>
      <c r="W22" s="104"/>
      <c r="X22" s="105"/>
      <c r="Y22" s="115"/>
    </row>
    <row r="23" spans="1:25" x14ac:dyDescent="0.25">
      <c r="A23" s="123" t="s">
        <v>108</v>
      </c>
      <c r="B23" s="124">
        <v>16</v>
      </c>
      <c r="C23" s="125">
        <v>3878</v>
      </c>
      <c r="D23" s="111">
        <f t="shared" si="12"/>
        <v>2908.5</v>
      </c>
      <c r="E23" s="112">
        <f t="shared" si="13"/>
        <v>2520.7000000000003</v>
      </c>
      <c r="F23" s="112">
        <f t="shared" si="14"/>
        <v>2326.7999999999997</v>
      </c>
      <c r="G23" s="100">
        <f t="shared" si="4"/>
        <v>2132.9</v>
      </c>
      <c r="H23" s="126">
        <v>13</v>
      </c>
      <c r="I23" s="127">
        <v>3045</v>
      </c>
      <c r="J23" s="103">
        <f t="shared" si="5"/>
        <v>2283.75</v>
      </c>
      <c r="K23" s="104">
        <f t="shared" si="6"/>
        <v>1979.25</v>
      </c>
      <c r="L23" s="105">
        <f t="shared" si="7"/>
        <v>1827</v>
      </c>
      <c r="M23" s="105">
        <f t="shared" si="8"/>
        <v>1674.7500000000002</v>
      </c>
      <c r="N23" s="126">
        <v>204</v>
      </c>
      <c r="O23" s="127">
        <v>17489</v>
      </c>
      <c r="P23" s="103">
        <f t="shared" si="0"/>
        <v>12242.3</v>
      </c>
      <c r="Q23" s="104">
        <f t="shared" si="1"/>
        <v>10493.4</v>
      </c>
      <c r="R23" s="105">
        <f t="shared" si="2"/>
        <v>9618.9500000000007</v>
      </c>
      <c r="S23" s="115">
        <f t="shared" si="3"/>
        <v>8744.5</v>
      </c>
      <c r="T23" s="126"/>
      <c r="U23" s="127"/>
      <c r="V23" s="103">
        <f>U23*0.7</f>
        <v>0</v>
      </c>
      <c r="W23" s="104">
        <f>U23*0.6</f>
        <v>0</v>
      </c>
      <c r="X23" s="105">
        <f>U23*0.55</f>
        <v>0</v>
      </c>
      <c r="Y23" s="115">
        <f>U23*0.5</f>
        <v>0</v>
      </c>
    </row>
    <row r="24" spans="1:25" x14ac:dyDescent="0.25">
      <c r="A24" s="123" t="s">
        <v>109</v>
      </c>
      <c r="B24" s="124">
        <v>46</v>
      </c>
      <c r="C24" s="125">
        <v>3039</v>
      </c>
      <c r="D24" s="111">
        <f t="shared" si="12"/>
        <v>2279.25</v>
      </c>
      <c r="E24" s="112">
        <f t="shared" si="13"/>
        <v>1975.3500000000001</v>
      </c>
      <c r="F24" s="112">
        <f t="shared" si="14"/>
        <v>1823.3999999999999</v>
      </c>
      <c r="G24" s="100">
        <f t="shared" si="4"/>
        <v>1671.45</v>
      </c>
      <c r="H24" s="126">
        <v>65</v>
      </c>
      <c r="I24" s="127">
        <v>4204</v>
      </c>
      <c r="J24" s="103">
        <f t="shared" si="5"/>
        <v>3153</v>
      </c>
      <c r="K24" s="104">
        <f t="shared" si="6"/>
        <v>2732.6</v>
      </c>
      <c r="L24" s="105">
        <f t="shared" si="7"/>
        <v>2522.4</v>
      </c>
      <c r="M24" s="105">
        <f t="shared" si="8"/>
        <v>2312.2000000000003</v>
      </c>
      <c r="N24" s="126">
        <v>48</v>
      </c>
      <c r="O24" s="127">
        <v>2944</v>
      </c>
      <c r="P24" s="103">
        <f t="shared" si="0"/>
        <v>2060.7999999999997</v>
      </c>
      <c r="Q24" s="104">
        <f t="shared" si="1"/>
        <v>1766.3999999999999</v>
      </c>
      <c r="R24" s="105">
        <f t="shared" si="2"/>
        <v>1619.2</v>
      </c>
      <c r="S24" s="115">
        <f t="shared" si="3"/>
        <v>1472</v>
      </c>
      <c r="T24" s="126">
        <v>312</v>
      </c>
      <c r="U24" s="127">
        <v>20367</v>
      </c>
      <c r="V24" s="103">
        <f>U24*0.7</f>
        <v>14256.9</v>
      </c>
      <c r="W24" s="104">
        <f>U24*0.6</f>
        <v>12220.199999999999</v>
      </c>
      <c r="X24" s="105">
        <f>U24*0.55</f>
        <v>11201.85</v>
      </c>
      <c r="Y24" s="115">
        <f>U24*0.5</f>
        <v>10183.5</v>
      </c>
    </row>
    <row r="25" spans="1:25" x14ac:dyDescent="0.25">
      <c r="A25" s="123" t="s">
        <v>110</v>
      </c>
      <c r="B25" s="124">
        <v>15</v>
      </c>
      <c r="C25" s="125">
        <v>1261</v>
      </c>
      <c r="D25" s="111">
        <f t="shared" si="12"/>
        <v>945.75</v>
      </c>
      <c r="E25" s="112">
        <f t="shared" si="13"/>
        <v>819.65</v>
      </c>
      <c r="F25" s="112">
        <f t="shared" si="14"/>
        <v>756.6</v>
      </c>
      <c r="G25" s="100">
        <f t="shared" si="4"/>
        <v>693.55000000000007</v>
      </c>
      <c r="H25" s="126">
        <v>32</v>
      </c>
      <c r="I25" s="127">
        <v>2706</v>
      </c>
      <c r="J25" s="103">
        <f t="shared" si="5"/>
        <v>2029.5</v>
      </c>
      <c r="K25" s="104">
        <f t="shared" si="6"/>
        <v>1758.9</v>
      </c>
      <c r="L25" s="105">
        <f t="shared" si="7"/>
        <v>1623.6</v>
      </c>
      <c r="M25" s="105">
        <f t="shared" si="8"/>
        <v>1488.3000000000002</v>
      </c>
      <c r="N25" s="126">
        <v>390</v>
      </c>
      <c r="O25" s="127">
        <v>41018</v>
      </c>
      <c r="P25" s="103">
        <f t="shared" si="0"/>
        <v>28712.6</v>
      </c>
      <c r="Q25" s="104">
        <f t="shared" si="1"/>
        <v>24610.799999999999</v>
      </c>
      <c r="R25" s="105">
        <f t="shared" si="2"/>
        <v>22559.9</v>
      </c>
      <c r="S25" s="115">
        <f t="shared" si="3"/>
        <v>20509</v>
      </c>
      <c r="T25" s="126"/>
      <c r="U25" s="127"/>
      <c r="V25" s="103"/>
      <c r="W25" s="104"/>
      <c r="X25" s="105"/>
      <c r="Y25" s="115"/>
    </row>
    <row r="26" spans="1:25" x14ac:dyDescent="0.25">
      <c r="A26" s="123" t="s">
        <v>105</v>
      </c>
      <c r="B26" s="124">
        <v>34</v>
      </c>
      <c r="C26" s="125">
        <v>5504</v>
      </c>
      <c r="D26" s="111">
        <f t="shared" si="12"/>
        <v>4128</v>
      </c>
      <c r="E26" s="112">
        <f t="shared" si="13"/>
        <v>3577.6</v>
      </c>
      <c r="F26" s="112">
        <f t="shared" si="14"/>
        <v>3302.4</v>
      </c>
      <c r="G26" s="100">
        <f t="shared" si="4"/>
        <v>3027.2000000000003</v>
      </c>
      <c r="H26" s="126">
        <v>48</v>
      </c>
      <c r="I26" s="127">
        <v>7741</v>
      </c>
      <c r="J26" s="103">
        <f t="shared" si="5"/>
        <v>5805.75</v>
      </c>
      <c r="K26" s="104">
        <f t="shared" si="6"/>
        <v>5031.6500000000005</v>
      </c>
      <c r="L26" s="105">
        <f t="shared" si="7"/>
        <v>4644.5999999999995</v>
      </c>
      <c r="M26" s="105">
        <f t="shared" si="8"/>
        <v>4257.55</v>
      </c>
      <c r="N26" s="118">
        <v>45</v>
      </c>
      <c r="O26" s="122">
        <v>7079</v>
      </c>
      <c r="P26" s="103">
        <f t="shared" si="0"/>
        <v>4955.2999999999993</v>
      </c>
      <c r="Q26" s="104">
        <f t="shared" si="1"/>
        <v>4247.3999999999996</v>
      </c>
      <c r="R26" s="105">
        <f t="shared" si="2"/>
        <v>3893.4500000000003</v>
      </c>
      <c r="S26" s="115">
        <f t="shared" si="3"/>
        <v>3539.5</v>
      </c>
      <c r="T26" s="118">
        <v>37</v>
      </c>
      <c r="U26" s="122">
        <v>5716</v>
      </c>
      <c r="V26" s="103">
        <f>U26*0.7</f>
        <v>4001.2</v>
      </c>
      <c r="W26" s="104">
        <f>U26*0.6</f>
        <v>3429.6</v>
      </c>
      <c r="X26" s="105">
        <f>U26*0.55</f>
        <v>3143.8</v>
      </c>
      <c r="Y26" s="115">
        <f>U26*0.5</f>
        <v>2858</v>
      </c>
    </row>
    <row r="27" spans="1:25" x14ac:dyDescent="0.25">
      <c r="A27" s="31" t="s">
        <v>113</v>
      </c>
      <c r="B27" s="116">
        <v>26</v>
      </c>
      <c r="C27" s="117">
        <v>2146</v>
      </c>
      <c r="D27" s="111">
        <f t="shared" si="12"/>
        <v>1609.5</v>
      </c>
      <c r="E27" s="112">
        <f t="shared" si="13"/>
        <v>1394.9</v>
      </c>
      <c r="F27" s="112">
        <f t="shared" si="14"/>
        <v>1287.5999999999999</v>
      </c>
      <c r="G27" s="100">
        <f t="shared" si="4"/>
        <v>1180.3000000000002</v>
      </c>
      <c r="H27" s="118">
        <v>38</v>
      </c>
      <c r="I27" s="122">
        <v>3190</v>
      </c>
      <c r="J27" s="103">
        <f t="shared" si="5"/>
        <v>2392.5</v>
      </c>
      <c r="K27" s="104">
        <f t="shared" si="6"/>
        <v>2073.5</v>
      </c>
      <c r="L27" s="105">
        <f t="shared" si="7"/>
        <v>1914</v>
      </c>
      <c r="M27" s="105">
        <f t="shared" si="8"/>
        <v>1754.5000000000002</v>
      </c>
      <c r="N27" s="118">
        <v>59</v>
      </c>
      <c r="O27" s="122">
        <v>4667</v>
      </c>
      <c r="P27" s="103">
        <f t="shared" si="0"/>
        <v>3266.8999999999996</v>
      </c>
      <c r="Q27" s="104">
        <f t="shared" si="1"/>
        <v>2800.2</v>
      </c>
      <c r="R27" s="105">
        <f t="shared" si="2"/>
        <v>2566.8500000000004</v>
      </c>
      <c r="S27" s="115">
        <f t="shared" si="3"/>
        <v>2333.5</v>
      </c>
      <c r="T27" s="118">
        <v>311</v>
      </c>
      <c r="U27" s="122">
        <v>26141</v>
      </c>
      <c r="V27" s="103">
        <f>U27*0.7</f>
        <v>18298.699999999997</v>
      </c>
      <c r="W27" s="104">
        <f>U27*0.6</f>
        <v>15684.599999999999</v>
      </c>
      <c r="X27" s="105">
        <f>U27*0.55</f>
        <v>14377.550000000001</v>
      </c>
      <c r="Y27" s="115">
        <f>U27*0.5</f>
        <v>13070.5</v>
      </c>
    </row>
    <row r="28" spans="1:25" ht="15.75" thickBot="1" x14ac:dyDescent="0.3">
      <c r="A28" s="128" t="s">
        <v>114</v>
      </c>
      <c r="B28" s="216">
        <v>42</v>
      </c>
      <c r="C28" s="217">
        <v>5227</v>
      </c>
      <c r="D28" s="111">
        <f t="shared" si="12"/>
        <v>3920.25</v>
      </c>
      <c r="E28" s="112">
        <f t="shared" si="13"/>
        <v>3397.55</v>
      </c>
      <c r="F28" s="112">
        <f t="shared" si="14"/>
        <v>3136.2</v>
      </c>
      <c r="G28" s="100">
        <f t="shared" si="4"/>
        <v>2874.8500000000004</v>
      </c>
      <c r="H28" s="131">
        <v>64</v>
      </c>
      <c r="I28" s="132">
        <v>7655</v>
      </c>
      <c r="J28" s="103">
        <f t="shared" si="5"/>
        <v>5741.25</v>
      </c>
      <c r="K28" s="104">
        <f t="shared" si="6"/>
        <v>4975.75</v>
      </c>
      <c r="L28" s="105">
        <f t="shared" si="7"/>
        <v>4593</v>
      </c>
      <c r="M28" s="105">
        <f t="shared" si="8"/>
        <v>4210.25</v>
      </c>
      <c r="N28" s="133">
        <v>41</v>
      </c>
      <c r="O28" s="132">
        <v>3537</v>
      </c>
      <c r="P28" s="103">
        <f t="shared" si="0"/>
        <v>2475.8999999999996</v>
      </c>
      <c r="Q28" s="104">
        <f t="shared" si="1"/>
        <v>2122.1999999999998</v>
      </c>
      <c r="R28" s="105">
        <f t="shared" si="2"/>
        <v>1945.3500000000001</v>
      </c>
      <c r="S28" s="115">
        <f t="shared" si="3"/>
        <v>1768.5</v>
      </c>
      <c r="T28" s="133">
        <v>366</v>
      </c>
      <c r="U28" s="132">
        <v>40533</v>
      </c>
      <c r="V28" s="103">
        <f>U28*0.7</f>
        <v>28373.1</v>
      </c>
      <c r="W28" s="104">
        <f>U28*0.6</f>
        <v>24319.8</v>
      </c>
      <c r="X28" s="105">
        <f>U28*0.55</f>
        <v>22293.15</v>
      </c>
      <c r="Y28" s="115">
        <f>U28*0.5</f>
        <v>20266.5</v>
      </c>
    </row>
    <row r="29" spans="1:25" ht="15" customHeight="1" thickTop="1" thickBot="1" x14ac:dyDescent="0.3">
      <c r="A29" s="134" t="s">
        <v>115</v>
      </c>
      <c r="B29" s="218">
        <f t="shared" ref="B29:Y29" si="16">SUM(B9:B28)</f>
        <v>1911</v>
      </c>
      <c r="C29" s="219">
        <f t="shared" si="16"/>
        <v>220398</v>
      </c>
      <c r="D29" s="187">
        <f t="shared" si="16"/>
        <v>165298.5</v>
      </c>
      <c r="E29" s="188">
        <f t="shared" si="16"/>
        <v>143258.69999999998</v>
      </c>
      <c r="F29" s="220">
        <f t="shared" si="16"/>
        <v>132238.80000000002</v>
      </c>
      <c r="G29" s="221">
        <f t="shared" si="16"/>
        <v>121218.90000000001</v>
      </c>
      <c r="H29" s="140">
        <f t="shared" si="16"/>
        <v>2416</v>
      </c>
      <c r="I29" s="141">
        <f t="shared" si="16"/>
        <v>271000</v>
      </c>
      <c r="J29" s="142">
        <f t="shared" si="16"/>
        <v>203250</v>
      </c>
      <c r="K29" s="143">
        <f t="shared" si="16"/>
        <v>176150</v>
      </c>
      <c r="L29" s="144">
        <f t="shared" si="16"/>
        <v>162600</v>
      </c>
      <c r="M29" s="222">
        <f t="shared" si="16"/>
        <v>149050</v>
      </c>
      <c r="N29" s="145">
        <f t="shared" si="16"/>
        <v>2418</v>
      </c>
      <c r="O29" s="223">
        <f t="shared" si="16"/>
        <v>276125</v>
      </c>
      <c r="P29" s="224">
        <f t="shared" si="16"/>
        <v>193287.49999999997</v>
      </c>
      <c r="Q29" s="225">
        <f t="shared" si="16"/>
        <v>165674.99999999997</v>
      </c>
      <c r="R29" s="225">
        <f t="shared" si="16"/>
        <v>151868.75</v>
      </c>
      <c r="S29" s="226">
        <f t="shared" si="16"/>
        <v>138062.5</v>
      </c>
      <c r="T29" s="260">
        <f t="shared" si="16"/>
        <v>3492</v>
      </c>
      <c r="U29" s="261">
        <f t="shared" si="16"/>
        <v>405417</v>
      </c>
      <c r="V29" s="272">
        <f t="shared" si="16"/>
        <v>283791.89999999997</v>
      </c>
      <c r="W29" s="273">
        <f t="shared" si="16"/>
        <v>243250.2</v>
      </c>
      <c r="X29" s="273">
        <f t="shared" si="16"/>
        <v>222979.35</v>
      </c>
      <c r="Y29" s="274">
        <f t="shared" si="16"/>
        <v>202708.5</v>
      </c>
    </row>
    <row r="30" spans="1:25" ht="15.75" customHeight="1" thickBot="1" x14ac:dyDescent="0.3">
      <c r="B30" s="151"/>
      <c r="C30" s="108"/>
      <c r="D30" s="317" t="s">
        <v>147</v>
      </c>
      <c r="E30" s="318"/>
      <c r="F30" s="318"/>
      <c r="G30" s="319"/>
      <c r="H30" s="151"/>
      <c r="I30" s="108"/>
      <c r="J30" s="320" t="s">
        <v>148</v>
      </c>
      <c r="K30" s="321"/>
      <c r="L30" s="321"/>
      <c r="M30" s="322"/>
      <c r="O30" s="58"/>
      <c r="P30" s="349" t="s">
        <v>149</v>
      </c>
      <c r="Q30" s="350"/>
      <c r="R30" s="350"/>
      <c r="S30" s="351"/>
      <c r="U30" s="58"/>
      <c r="V30" s="326" t="s">
        <v>150</v>
      </c>
      <c r="W30" s="327"/>
      <c r="X30" s="327"/>
      <c r="Y30" s="328"/>
    </row>
    <row r="31" spans="1:25" x14ac:dyDescent="0.25">
      <c r="B31" s="151"/>
      <c r="C31" s="108"/>
      <c r="H31" s="151"/>
      <c r="I31" s="108"/>
    </row>
    <row r="32" spans="1:25" ht="15.75" thickBot="1" x14ac:dyDescent="0.3">
      <c r="B32" s="151"/>
      <c r="C32" s="108"/>
      <c r="H32" s="151"/>
      <c r="I32" s="108"/>
    </row>
    <row r="33" spans="1:25" ht="21.75" thickBot="1" x14ac:dyDescent="0.4">
      <c r="A33" s="64"/>
      <c r="B33" s="310" t="s">
        <v>116</v>
      </c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2"/>
    </row>
    <row r="34" spans="1:25" ht="15.75" x14ac:dyDescent="0.2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</row>
    <row r="35" spans="1:25" ht="15" customHeight="1" x14ac:dyDescent="0.25">
      <c r="A35" s="332"/>
      <c r="B35" s="334" t="s">
        <v>152</v>
      </c>
      <c r="C35" s="335"/>
      <c r="D35" s="335"/>
      <c r="E35" s="335"/>
      <c r="F35" s="335"/>
      <c r="G35" s="336"/>
      <c r="H35" s="337" t="s">
        <v>141</v>
      </c>
      <c r="I35" s="338"/>
      <c r="J35" s="338"/>
      <c r="K35" s="338"/>
      <c r="L35" s="338"/>
      <c r="M35" s="339"/>
      <c r="N35" s="340" t="s">
        <v>142</v>
      </c>
      <c r="O35" s="341"/>
      <c r="P35" s="341"/>
      <c r="Q35" s="341"/>
      <c r="R35" s="341"/>
      <c r="S35" s="347"/>
      <c r="T35" s="342" t="s">
        <v>143</v>
      </c>
      <c r="U35" s="343"/>
      <c r="V35" s="343"/>
      <c r="W35" s="343"/>
      <c r="X35" s="343"/>
      <c r="Y35" s="348"/>
    </row>
    <row r="36" spans="1:25" ht="30" x14ac:dyDescent="0.25">
      <c r="A36" s="333"/>
      <c r="B36" s="154"/>
      <c r="C36" s="155"/>
      <c r="D36" s="67" t="s">
        <v>87</v>
      </c>
      <c r="E36" s="68" t="s">
        <v>88</v>
      </c>
      <c r="F36" s="68" t="s">
        <v>89</v>
      </c>
      <c r="G36" s="69" t="s">
        <v>90</v>
      </c>
      <c r="H36" s="156"/>
      <c r="I36" s="157"/>
      <c r="J36" s="72" t="s">
        <v>87</v>
      </c>
      <c r="K36" s="73" t="s">
        <v>91</v>
      </c>
      <c r="L36" s="73" t="s">
        <v>89</v>
      </c>
      <c r="M36" s="74" t="s">
        <v>90</v>
      </c>
      <c r="N36" s="313"/>
      <c r="O36" s="314"/>
      <c r="P36" s="75" t="s">
        <v>87</v>
      </c>
      <c r="Q36" s="76" t="s">
        <v>91</v>
      </c>
      <c r="R36" s="76" t="s">
        <v>89</v>
      </c>
      <c r="S36" s="77" t="s">
        <v>90</v>
      </c>
      <c r="T36" s="315"/>
      <c r="U36" s="316"/>
      <c r="V36" s="251" t="s">
        <v>87</v>
      </c>
      <c r="W36" s="252" t="s">
        <v>91</v>
      </c>
      <c r="X36" s="252" t="s">
        <v>89</v>
      </c>
      <c r="Y36" s="253" t="s">
        <v>90</v>
      </c>
    </row>
    <row r="37" spans="1:25" ht="30.75" thickBot="1" x14ac:dyDescent="0.3">
      <c r="A37" s="227" t="s">
        <v>117</v>
      </c>
      <c r="B37" s="228" t="s">
        <v>144</v>
      </c>
      <c r="C37" s="159" t="s">
        <v>129</v>
      </c>
      <c r="D37" s="82">
        <v>0.25</v>
      </c>
      <c r="E37" s="83">
        <v>0.35</v>
      </c>
      <c r="F37" s="83">
        <v>0.4</v>
      </c>
      <c r="G37" s="281">
        <v>0.45</v>
      </c>
      <c r="H37" s="160" t="s">
        <v>93</v>
      </c>
      <c r="I37" s="86" t="s">
        <v>129</v>
      </c>
      <c r="J37" s="87">
        <v>0.25</v>
      </c>
      <c r="K37" s="88">
        <v>0.35</v>
      </c>
      <c r="L37" s="88">
        <v>0.4</v>
      </c>
      <c r="M37" s="89">
        <v>0.45</v>
      </c>
      <c r="N37" s="90" t="s">
        <v>95</v>
      </c>
      <c r="O37" s="91" t="s">
        <v>129</v>
      </c>
      <c r="P37" s="92">
        <v>0.3</v>
      </c>
      <c r="Q37" s="93">
        <v>0.4</v>
      </c>
      <c r="R37" s="94">
        <v>0.45</v>
      </c>
      <c r="S37" s="95">
        <v>0.5</v>
      </c>
      <c r="T37" s="254" t="s">
        <v>96</v>
      </c>
      <c r="U37" s="255" t="s">
        <v>129</v>
      </c>
      <c r="V37" s="256">
        <v>0.3</v>
      </c>
      <c r="W37" s="257">
        <v>0.4</v>
      </c>
      <c r="X37" s="258">
        <v>0.45</v>
      </c>
      <c r="Y37" s="259">
        <v>0.5</v>
      </c>
    </row>
    <row r="38" spans="1:25" ht="15.75" thickTop="1" x14ac:dyDescent="0.25">
      <c r="A38" s="275" t="s">
        <v>15</v>
      </c>
      <c r="B38" s="162">
        <v>17</v>
      </c>
      <c r="C38" s="282">
        <v>2468</v>
      </c>
      <c r="D38" s="168">
        <f>C38*0.75</f>
        <v>1851</v>
      </c>
      <c r="E38" s="173">
        <f>C38*0.65</f>
        <v>1604.2</v>
      </c>
      <c r="F38" s="173">
        <f>C38*0.6</f>
        <v>1480.8</v>
      </c>
      <c r="G38" s="283">
        <f>C38*0.55</f>
        <v>1357.4</v>
      </c>
      <c r="H38" s="167">
        <v>27</v>
      </c>
      <c r="I38" s="114">
        <v>3199</v>
      </c>
      <c r="J38" s="103">
        <f>I38*0.75</f>
        <v>2399.25</v>
      </c>
      <c r="K38" s="168">
        <f>I38*0.65</f>
        <v>2079.35</v>
      </c>
      <c r="L38" s="105">
        <f>I38*0.6</f>
        <v>1919.3999999999999</v>
      </c>
      <c r="M38" s="105">
        <f>I38*0.55</f>
        <v>1759.45</v>
      </c>
      <c r="N38" s="167">
        <v>24</v>
      </c>
      <c r="O38" s="114">
        <v>2964</v>
      </c>
      <c r="P38" s="103">
        <f>O38*0.7</f>
        <v>2074.7999999999997</v>
      </c>
      <c r="Q38" s="168">
        <f>O38*0.6</f>
        <v>1778.3999999999999</v>
      </c>
      <c r="R38" s="105">
        <f>O38*0.55</f>
        <v>1630.2</v>
      </c>
      <c r="S38" s="115">
        <f>O38*0.5</f>
        <v>1482</v>
      </c>
      <c r="T38" s="167">
        <v>49</v>
      </c>
      <c r="U38" s="114">
        <v>5817</v>
      </c>
      <c r="V38" s="103">
        <f>U38*0.7</f>
        <v>4071.8999999999996</v>
      </c>
      <c r="W38" s="168">
        <f>U38*0.6</f>
        <v>3490.2</v>
      </c>
      <c r="X38" s="105">
        <f>U38*0.55</f>
        <v>3199.3500000000004</v>
      </c>
      <c r="Y38" s="115">
        <f>U38*0.5</f>
        <v>2908.5</v>
      </c>
    </row>
    <row r="39" spans="1:25" x14ac:dyDescent="0.25">
      <c r="A39" s="169" t="s">
        <v>19</v>
      </c>
      <c r="B39" s="170">
        <v>9</v>
      </c>
      <c r="C39" s="233">
        <v>978</v>
      </c>
      <c r="D39" s="234">
        <f>C39*0.75</f>
        <v>733.5</v>
      </c>
      <c r="E39" s="235">
        <f>C39*0.65</f>
        <v>635.70000000000005</v>
      </c>
      <c r="F39" s="235">
        <f>C39*0.6</f>
        <v>586.79999999999995</v>
      </c>
      <c r="G39" s="236">
        <f>C39*0.55</f>
        <v>537.90000000000009</v>
      </c>
      <c r="H39" s="174">
        <v>10</v>
      </c>
      <c r="I39" s="119">
        <v>1101</v>
      </c>
      <c r="J39" s="103">
        <f t="shared" ref="J39:J68" si="17">I39*0.75</f>
        <v>825.75</v>
      </c>
      <c r="K39" s="168">
        <f t="shared" ref="K39:K68" si="18">I39*0.65</f>
        <v>715.65</v>
      </c>
      <c r="L39" s="105">
        <f t="shared" ref="L39:L68" si="19">I39*0.6</f>
        <v>660.6</v>
      </c>
      <c r="M39" s="105">
        <f t="shared" ref="M39:M68" si="20">I39*0.55</f>
        <v>605.55000000000007</v>
      </c>
      <c r="N39" s="174">
        <v>12</v>
      </c>
      <c r="O39" s="119">
        <v>1245</v>
      </c>
      <c r="P39" s="103">
        <f t="shared" ref="P39:P68" si="21">O39*0.7</f>
        <v>871.5</v>
      </c>
      <c r="Q39" s="168">
        <f t="shared" ref="Q39:Q68" si="22">O39*0.6</f>
        <v>747</v>
      </c>
      <c r="R39" s="105">
        <f t="shared" ref="R39:R68" si="23">O39*0.55</f>
        <v>684.75</v>
      </c>
      <c r="S39" s="115">
        <f t="shared" ref="S39:S68" si="24">O39*0.5</f>
        <v>622.5</v>
      </c>
      <c r="T39" s="174">
        <v>12</v>
      </c>
      <c r="U39" s="119">
        <v>1346</v>
      </c>
      <c r="V39" s="103">
        <f t="shared" ref="V39:V68" si="25">U39*0.7</f>
        <v>942.19999999999993</v>
      </c>
      <c r="W39" s="168">
        <f t="shared" ref="W39:W68" si="26">U39*0.6</f>
        <v>807.6</v>
      </c>
      <c r="X39" s="105">
        <f t="shared" ref="X39:X68" si="27">U39*0.55</f>
        <v>740.30000000000007</v>
      </c>
      <c r="Y39" s="115">
        <f t="shared" ref="Y39:Y68" si="28">U39*0.5</f>
        <v>673</v>
      </c>
    </row>
    <row r="40" spans="1:25" x14ac:dyDescent="0.25">
      <c r="A40" s="169" t="s">
        <v>134</v>
      </c>
      <c r="B40" s="170">
        <v>1</v>
      </c>
      <c r="C40" s="233">
        <v>178</v>
      </c>
      <c r="D40" s="234">
        <f t="shared" ref="D40:D68" si="29">C40*0.75</f>
        <v>133.5</v>
      </c>
      <c r="E40" s="235">
        <f t="shared" ref="E40:E68" si="30">C40*0.65</f>
        <v>115.7</v>
      </c>
      <c r="F40" s="235">
        <f t="shared" ref="F40:F68" si="31">C40*0.6</f>
        <v>106.8</v>
      </c>
      <c r="G40" s="236">
        <f t="shared" ref="G40:G68" si="32">C40*0.55</f>
        <v>97.9</v>
      </c>
      <c r="H40" s="174">
        <v>29</v>
      </c>
      <c r="I40" s="119">
        <v>3660</v>
      </c>
      <c r="J40" s="103">
        <f t="shared" si="17"/>
        <v>2745</v>
      </c>
      <c r="K40" s="168">
        <f t="shared" si="18"/>
        <v>2379</v>
      </c>
      <c r="L40" s="105">
        <f t="shared" si="19"/>
        <v>2196</v>
      </c>
      <c r="M40" s="105">
        <f t="shared" si="20"/>
        <v>2013.0000000000002</v>
      </c>
      <c r="N40" s="174"/>
      <c r="O40" s="119"/>
      <c r="P40" s="103"/>
      <c r="Q40" s="168"/>
      <c r="R40" s="105"/>
      <c r="S40" s="115"/>
      <c r="T40" s="174"/>
      <c r="U40" s="119"/>
      <c r="V40" s="103"/>
      <c r="W40" s="168"/>
      <c r="X40" s="105"/>
      <c r="Y40" s="115"/>
    </row>
    <row r="41" spans="1:25" x14ac:dyDescent="0.25">
      <c r="A41" s="169" t="s">
        <v>135</v>
      </c>
      <c r="B41" s="170">
        <v>2</v>
      </c>
      <c r="C41" s="233">
        <v>247</v>
      </c>
      <c r="D41" s="234">
        <f t="shared" si="29"/>
        <v>185.25</v>
      </c>
      <c r="E41" s="235">
        <f t="shared" si="30"/>
        <v>160.55000000000001</v>
      </c>
      <c r="F41" s="235">
        <f t="shared" si="31"/>
        <v>148.19999999999999</v>
      </c>
      <c r="G41" s="236">
        <f t="shared" si="32"/>
        <v>135.85000000000002</v>
      </c>
      <c r="H41" s="174">
        <v>26</v>
      </c>
      <c r="I41" s="119">
        <v>3016</v>
      </c>
      <c r="J41" s="103">
        <f t="shared" si="17"/>
        <v>2262</v>
      </c>
      <c r="K41" s="168">
        <f t="shared" si="18"/>
        <v>1960.4</v>
      </c>
      <c r="L41" s="105">
        <f t="shared" si="19"/>
        <v>1809.6</v>
      </c>
      <c r="M41" s="105">
        <f t="shared" si="20"/>
        <v>1658.8000000000002</v>
      </c>
      <c r="N41" s="174"/>
      <c r="O41" s="119"/>
      <c r="P41" s="103"/>
      <c r="Q41" s="168"/>
      <c r="R41" s="105"/>
      <c r="S41" s="115"/>
      <c r="T41" s="174"/>
      <c r="U41" s="119"/>
      <c r="V41" s="103"/>
      <c r="W41" s="168"/>
      <c r="X41" s="105"/>
      <c r="Y41" s="115"/>
    </row>
    <row r="42" spans="1:25" x14ac:dyDescent="0.25">
      <c r="A42" s="267" t="s">
        <v>23</v>
      </c>
      <c r="B42" s="175">
        <v>26</v>
      </c>
      <c r="C42" s="233">
        <v>3965</v>
      </c>
      <c r="D42" s="234">
        <f t="shared" si="29"/>
        <v>2973.75</v>
      </c>
      <c r="E42" s="235">
        <f t="shared" si="30"/>
        <v>2577.25</v>
      </c>
      <c r="F42" s="235">
        <f t="shared" si="31"/>
        <v>2379</v>
      </c>
      <c r="G42" s="236">
        <f t="shared" si="32"/>
        <v>2180.75</v>
      </c>
      <c r="H42" s="174">
        <v>44</v>
      </c>
      <c r="I42" s="119">
        <v>6095</v>
      </c>
      <c r="J42" s="103">
        <f t="shared" si="17"/>
        <v>4571.25</v>
      </c>
      <c r="K42" s="168">
        <f t="shared" si="18"/>
        <v>3961.75</v>
      </c>
      <c r="L42" s="105">
        <f t="shared" si="19"/>
        <v>3657</v>
      </c>
      <c r="M42" s="105">
        <f t="shared" si="20"/>
        <v>3352.2500000000005</v>
      </c>
      <c r="N42" s="174">
        <v>25</v>
      </c>
      <c r="O42" s="119">
        <v>3282</v>
      </c>
      <c r="P42" s="103">
        <f t="shared" si="21"/>
        <v>2297.3999999999996</v>
      </c>
      <c r="Q42" s="168">
        <f t="shared" si="22"/>
        <v>1969.1999999999998</v>
      </c>
      <c r="R42" s="105">
        <f t="shared" si="23"/>
        <v>1805.1000000000001</v>
      </c>
      <c r="S42" s="115">
        <f t="shared" si="24"/>
        <v>1641</v>
      </c>
      <c r="T42" s="174">
        <v>91</v>
      </c>
      <c r="U42" s="119">
        <v>12639</v>
      </c>
      <c r="V42" s="103">
        <f t="shared" si="25"/>
        <v>8847.2999999999993</v>
      </c>
      <c r="W42" s="168">
        <f t="shared" si="26"/>
        <v>7583.4</v>
      </c>
      <c r="X42" s="105">
        <f t="shared" si="27"/>
        <v>6951.4500000000007</v>
      </c>
      <c r="Y42" s="115">
        <f t="shared" si="28"/>
        <v>6319.5</v>
      </c>
    </row>
    <row r="43" spans="1:25" x14ac:dyDescent="0.25">
      <c r="A43" s="267" t="s">
        <v>27</v>
      </c>
      <c r="B43" s="175">
        <v>43</v>
      </c>
      <c r="C43" s="233">
        <v>4664</v>
      </c>
      <c r="D43" s="234">
        <f t="shared" si="29"/>
        <v>3498</v>
      </c>
      <c r="E43" s="235">
        <f t="shared" si="30"/>
        <v>3031.6</v>
      </c>
      <c r="F43" s="235">
        <f t="shared" si="31"/>
        <v>2798.4</v>
      </c>
      <c r="G43" s="236">
        <f t="shared" si="32"/>
        <v>2565.2000000000003</v>
      </c>
      <c r="H43" s="174">
        <v>37</v>
      </c>
      <c r="I43" s="119">
        <v>3927</v>
      </c>
      <c r="J43" s="103">
        <f t="shared" si="17"/>
        <v>2945.25</v>
      </c>
      <c r="K43" s="168">
        <f t="shared" si="18"/>
        <v>2552.5500000000002</v>
      </c>
      <c r="L43" s="105">
        <f t="shared" si="19"/>
        <v>2356.1999999999998</v>
      </c>
      <c r="M43" s="105">
        <f t="shared" si="20"/>
        <v>2159.8500000000004</v>
      </c>
      <c r="N43" s="174">
        <v>33</v>
      </c>
      <c r="O43" s="119">
        <v>3581</v>
      </c>
      <c r="P43" s="103">
        <f t="shared" si="21"/>
        <v>2506.6999999999998</v>
      </c>
      <c r="Q43" s="168">
        <f t="shared" si="22"/>
        <v>2148.6</v>
      </c>
      <c r="R43" s="105">
        <f t="shared" si="23"/>
        <v>1969.5500000000002</v>
      </c>
      <c r="S43" s="115">
        <f t="shared" si="24"/>
        <v>1790.5</v>
      </c>
      <c r="T43" s="174">
        <v>36</v>
      </c>
      <c r="U43" s="119">
        <v>3462</v>
      </c>
      <c r="V43" s="103">
        <f t="shared" si="25"/>
        <v>2423.3999999999996</v>
      </c>
      <c r="W43" s="168">
        <f t="shared" si="26"/>
        <v>2077.1999999999998</v>
      </c>
      <c r="X43" s="105">
        <f t="shared" si="27"/>
        <v>1904.1000000000001</v>
      </c>
      <c r="Y43" s="115">
        <f t="shared" si="28"/>
        <v>1731</v>
      </c>
    </row>
    <row r="44" spans="1:25" x14ac:dyDescent="0.25">
      <c r="A44" s="267" t="s">
        <v>29</v>
      </c>
      <c r="B44" s="175">
        <v>50</v>
      </c>
      <c r="C44" s="233">
        <v>6763</v>
      </c>
      <c r="D44" s="234">
        <f t="shared" si="29"/>
        <v>5072.25</v>
      </c>
      <c r="E44" s="235">
        <f t="shared" si="30"/>
        <v>4395.95</v>
      </c>
      <c r="F44" s="235">
        <f t="shared" si="31"/>
        <v>4057.7999999999997</v>
      </c>
      <c r="G44" s="236">
        <f t="shared" si="32"/>
        <v>3719.65</v>
      </c>
      <c r="H44" s="174">
        <v>47</v>
      </c>
      <c r="I44" s="119">
        <v>6985</v>
      </c>
      <c r="J44" s="103">
        <f t="shared" si="17"/>
        <v>5238.75</v>
      </c>
      <c r="K44" s="168">
        <f t="shared" si="18"/>
        <v>4540.25</v>
      </c>
      <c r="L44" s="105">
        <f t="shared" si="19"/>
        <v>4191</v>
      </c>
      <c r="M44" s="105">
        <f t="shared" si="20"/>
        <v>3841.7500000000005</v>
      </c>
      <c r="N44" s="174">
        <v>75</v>
      </c>
      <c r="O44" s="119">
        <v>12618</v>
      </c>
      <c r="P44" s="103">
        <f t="shared" si="21"/>
        <v>8832.5999999999985</v>
      </c>
      <c r="Q44" s="168">
        <f t="shared" si="22"/>
        <v>7570.7999999999993</v>
      </c>
      <c r="R44" s="105">
        <f t="shared" si="23"/>
        <v>6939.9000000000005</v>
      </c>
      <c r="S44" s="115">
        <f t="shared" si="24"/>
        <v>6309</v>
      </c>
      <c r="T44" s="174">
        <v>76</v>
      </c>
      <c r="U44" s="119">
        <v>12094</v>
      </c>
      <c r="V44" s="103">
        <f t="shared" si="25"/>
        <v>8465.7999999999993</v>
      </c>
      <c r="W44" s="168">
        <f t="shared" si="26"/>
        <v>7256.4</v>
      </c>
      <c r="X44" s="105">
        <f t="shared" si="27"/>
        <v>6651.7000000000007</v>
      </c>
      <c r="Y44" s="115">
        <f t="shared" si="28"/>
        <v>6047</v>
      </c>
    </row>
    <row r="45" spans="1:25" x14ac:dyDescent="0.25">
      <c r="A45" s="267" t="s">
        <v>31</v>
      </c>
      <c r="B45" s="175"/>
      <c r="C45" s="233"/>
      <c r="D45" s="234"/>
      <c r="E45" s="235"/>
      <c r="F45" s="235"/>
      <c r="G45" s="236"/>
      <c r="H45" s="174"/>
      <c r="I45" s="119"/>
      <c r="J45" s="103"/>
      <c r="K45" s="168"/>
      <c r="L45" s="105"/>
      <c r="M45" s="105"/>
      <c r="N45" s="174">
        <v>1</v>
      </c>
      <c r="O45" s="119">
        <v>44</v>
      </c>
      <c r="P45" s="103">
        <f t="shared" si="21"/>
        <v>30.799999999999997</v>
      </c>
      <c r="Q45" s="168">
        <f t="shared" si="22"/>
        <v>26.4</v>
      </c>
      <c r="R45" s="105">
        <f t="shared" si="23"/>
        <v>24.200000000000003</v>
      </c>
      <c r="S45" s="115">
        <f t="shared" si="24"/>
        <v>22</v>
      </c>
      <c r="T45" s="174">
        <v>15</v>
      </c>
      <c r="U45" s="119">
        <v>890</v>
      </c>
      <c r="V45" s="103">
        <f t="shared" si="25"/>
        <v>623</v>
      </c>
      <c r="W45" s="168">
        <f t="shared" si="26"/>
        <v>534</v>
      </c>
      <c r="X45" s="105">
        <f t="shared" si="27"/>
        <v>489.50000000000006</v>
      </c>
      <c r="Y45" s="115">
        <f t="shared" si="28"/>
        <v>445</v>
      </c>
    </row>
    <row r="46" spans="1:25" x14ac:dyDescent="0.25">
      <c r="A46" s="267" t="s">
        <v>136</v>
      </c>
      <c r="B46" s="175">
        <v>9</v>
      </c>
      <c r="C46" s="233">
        <v>1015</v>
      </c>
      <c r="D46" s="234">
        <f t="shared" si="29"/>
        <v>761.25</v>
      </c>
      <c r="E46" s="235">
        <f t="shared" si="30"/>
        <v>659.75</v>
      </c>
      <c r="F46" s="235">
        <f>C46*0.6</f>
        <v>609</v>
      </c>
      <c r="G46" s="236">
        <f t="shared" si="32"/>
        <v>558.25</v>
      </c>
      <c r="H46" s="174">
        <v>2</v>
      </c>
      <c r="I46" s="119">
        <v>196</v>
      </c>
      <c r="J46" s="103">
        <f t="shared" si="17"/>
        <v>147</v>
      </c>
      <c r="K46" s="168">
        <f t="shared" si="18"/>
        <v>127.4</v>
      </c>
      <c r="L46" s="105">
        <f t="shared" si="19"/>
        <v>117.6</v>
      </c>
      <c r="M46" s="105">
        <f t="shared" si="20"/>
        <v>107.80000000000001</v>
      </c>
      <c r="N46" s="174"/>
      <c r="O46" s="119"/>
      <c r="P46" s="103"/>
      <c r="Q46" s="168"/>
      <c r="R46" s="105"/>
      <c r="S46" s="115"/>
      <c r="T46" s="174"/>
      <c r="U46" s="119"/>
      <c r="V46" s="103"/>
      <c r="W46" s="168"/>
      <c r="X46" s="105"/>
      <c r="Y46" s="115"/>
    </row>
    <row r="47" spans="1:25" x14ac:dyDescent="0.25">
      <c r="A47" s="267" t="s">
        <v>33</v>
      </c>
      <c r="B47" s="175">
        <v>121</v>
      </c>
      <c r="C47" s="233">
        <v>13439</v>
      </c>
      <c r="D47" s="234">
        <f t="shared" si="29"/>
        <v>10079.25</v>
      </c>
      <c r="E47" s="235">
        <f t="shared" si="30"/>
        <v>8735.35</v>
      </c>
      <c r="F47" s="235">
        <f t="shared" ref="F47:F52" si="33">C47*0.6</f>
        <v>8063.4</v>
      </c>
      <c r="G47" s="236">
        <f t="shared" si="32"/>
        <v>7391.4500000000007</v>
      </c>
      <c r="H47" s="174">
        <v>122</v>
      </c>
      <c r="I47" s="119">
        <v>13430</v>
      </c>
      <c r="J47" s="103">
        <f t="shared" si="17"/>
        <v>10072.5</v>
      </c>
      <c r="K47" s="168">
        <f t="shared" si="18"/>
        <v>8729.5</v>
      </c>
      <c r="L47" s="105">
        <f t="shared" si="19"/>
        <v>8058</v>
      </c>
      <c r="M47" s="105">
        <f t="shared" si="20"/>
        <v>7386.5000000000009</v>
      </c>
      <c r="N47" s="174">
        <v>72</v>
      </c>
      <c r="O47" s="119">
        <v>7994</v>
      </c>
      <c r="P47" s="103">
        <f t="shared" si="21"/>
        <v>5595.7999999999993</v>
      </c>
      <c r="Q47" s="168">
        <f t="shared" si="22"/>
        <v>4796.3999999999996</v>
      </c>
      <c r="R47" s="105">
        <f t="shared" si="23"/>
        <v>4396.7000000000007</v>
      </c>
      <c r="S47" s="115">
        <f t="shared" si="24"/>
        <v>3997</v>
      </c>
      <c r="T47" s="174">
        <v>257</v>
      </c>
      <c r="U47" s="119">
        <v>37199</v>
      </c>
      <c r="V47" s="103">
        <f t="shared" si="25"/>
        <v>26039.3</v>
      </c>
      <c r="W47" s="168">
        <f t="shared" si="26"/>
        <v>22319.399999999998</v>
      </c>
      <c r="X47" s="105">
        <f t="shared" si="27"/>
        <v>20459.45</v>
      </c>
      <c r="Y47" s="115">
        <f t="shared" si="28"/>
        <v>18599.5</v>
      </c>
    </row>
    <row r="48" spans="1:25" x14ac:dyDescent="0.25">
      <c r="A48" s="267" t="s">
        <v>35</v>
      </c>
      <c r="B48" s="175">
        <v>4</v>
      </c>
      <c r="C48" s="233">
        <v>544</v>
      </c>
      <c r="D48" s="234">
        <f t="shared" si="29"/>
        <v>408</v>
      </c>
      <c r="E48" s="235">
        <f t="shared" si="30"/>
        <v>353.6</v>
      </c>
      <c r="F48" s="235">
        <f t="shared" si="33"/>
        <v>326.39999999999998</v>
      </c>
      <c r="G48" s="236">
        <f t="shared" si="32"/>
        <v>299.20000000000005</v>
      </c>
      <c r="H48" s="174">
        <v>14</v>
      </c>
      <c r="I48" s="119">
        <v>1625</v>
      </c>
      <c r="J48" s="103">
        <f t="shared" si="17"/>
        <v>1218.75</v>
      </c>
      <c r="K48" s="168">
        <f t="shared" si="18"/>
        <v>1056.25</v>
      </c>
      <c r="L48" s="105">
        <f t="shared" si="19"/>
        <v>975</v>
      </c>
      <c r="M48" s="105">
        <f t="shared" si="20"/>
        <v>893.75000000000011</v>
      </c>
      <c r="N48" s="174">
        <v>12</v>
      </c>
      <c r="O48" s="119">
        <v>1638</v>
      </c>
      <c r="P48" s="103">
        <f t="shared" si="21"/>
        <v>1146.5999999999999</v>
      </c>
      <c r="Q48" s="168">
        <f t="shared" si="22"/>
        <v>982.8</v>
      </c>
      <c r="R48" s="105">
        <f t="shared" si="23"/>
        <v>900.90000000000009</v>
      </c>
      <c r="S48" s="115">
        <f t="shared" si="24"/>
        <v>819</v>
      </c>
      <c r="T48" s="174">
        <v>26</v>
      </c>
      <c r="U48" s="119">
        <v>2702</v>
      </c>
      <c r="V48" s="103">
        <f t="shared" si="25"/>
        <v>1891.3999999999999</v>
      </c>
      <c r="W48" s="168">
        <f t="shared" si="26"/>
        <v>1621.2</v>
      </c>
      <c r="X48" s="105">
        <f t="shared" si="27"/>
        <v>1486.1000000000001</v>
      </c>
      <c r="Y48" s="115">
        <f t="shared" si="28"/>
        <v>1351</v>
      </c>
    </row>
    <row r="49" spans="1:25" x14ac:dyDescent="0.25">
      <c r="A49" s="267" t="s">
        <v>37</v>
      </c>
      <c r="B49" s="175">
        <v>12</v>
      </c>
      <c r="C49" s="233">
        <v>939</v>
      </c>
      <c r="D49" s="234">
        <f t="shared" si="29"/>
        <v>704.25</v>
      </c>
      <c r="E49" s="235">
        <f t="shared" si="30"/>
        <v>610.35</v>
      </c>
      <c r="F49" s="235">
        <f t="shared" si="33"/>
        <v>563.4</v>
      </c>
      <c r="G49" s="236">
        <f t="shared" si="32"/>
        <v>516.45000000000005</v>
      </c>
      <c r="H49" s="174">
        <v>19</v>
      </c>
      <c r="I49" s="119">
        <v>1395</v>
      </c>
      <c r="J49" s="103">
        <f t="shared" si="17"/>
        <v>1046.25</v>
      </c>
      <c r="K49" s="168">
        <f t="shared" si="18"/>
        <v>906.75</v>
      </c>
      <c r="L49" s="105">
        <f t="shared" si="19"/>
        <v>837</v>
      </c>
      <c r="M49" s="105">
        <f t="shared" si="20"/>
        <v>767.25000000000011</v>
      </c>
      <c r="N49" s="174">
        <v>12</v>
      </c>
      <c r="O49" s="119">
        <v>893</v>
      </c>
      <c r="P49" s="103">
        <f t="shared" si="21"/>
        <v>625.09999999999991</v>
      </c>
      <c r="Q49" s="168">
        <f t="shared" si="22"/>
        <v>535.79999999999995</v>
      </c>
      <c r="R49" s="105">
        <f t="shared" si="23"/>
        <v>491.15000000000003</v>
      </c>
      <c r="S49" s="115">
        <f t="shared" si="24"/>
        <v>446.5</v>
      </c>
      <c r="T49" s="174">
        <v>20</v>
      </c>
      <c r="U49" s="119">
        <v>1852</v>
      </c>
      <c r="V49" s="103">
        <f t="shared" si="25"/>
        <v>1296.3999999999999</v>
      </c>
      <c r="W49" s="168">
        <f t="shared" si="26"/>
        <v>1111.2</v>
      </c>
      <c r="X49" s="105">
        <f t="shared" si="27"/>
        <v>1018.6000000000001</v>
      </c>
      <c r="Y49" s="115">
        <f t="shared" si="28"/>
        <v>926</v>
      </c>
    </row>
    <row r="50" spans="1:25" x14ac:dyDescent="0.25">
      <c r="A50" s="267" t="s">
        <v>39</v>
      </c>
      <c r="B50" s="175">
        <v>35</v>
      </c>
      <c r="C50" s="233">
        <v>4005</v>
      </c>
      <c r="D50" s="234">
        <f t="shared" si="29"/>
        <v>3003.75</v>
      </c>
      <c r="E50" s="235">
        <f t="shared" si="30"/>
        <v>2603.25</v>
      </c>
      <c r="F50" s="235">
        <f t="shared" si="33"/>
        <v>2403</v>
      </c>
      <c r="G50" s="236">
        <f t="shared" si="32"/>
        <v>2202.75</v>
      </c>
      <c r="H50" s="174">
        <v>103</v>
      </c>
      <c r="I50" s="119">
        <v>11343</v>
      </c>
      <c r="J50" s="103">
        <f t="shared" si="17"/>
        <v>8507.25</v>
      </c>
      <c r="K50" s="168">
        <f t="shared" si="18"/>
        <v>7372.95</v>
      </c>
      <c r="L50" s="105">
        <f t="shared" si="19"/>
        <v>6805.8</v>
      </c>
      <c r="M50" s="105">
        <f t="shared" si="20"/>
        <v>6238.6500000000005</v>
      </c>
      <c r="N50" s="174">
        <v>28</v>
      </c>
      <c r="O50" s="119">
        <v>3470</v>
      </c>
      <c r="P50" s="103">
        <f t="shared" si="21"/>
        <v>2429</v>
      </c>
      <c r="Q50" s="168">
        <f t="shared" si="22"/>
        <v>2082</v>
      </c>
      <c r="R50" s="105">
        <f t="shared" si="23"/>
        <v>1908.5000000000002</v>
      </c>
      <c r="S50" s="115">
        <f t="shared" si="24"/>
        <v>1735</v>
      </c>
      <c r="T50" s="174">
        <v>17</v>
      </c>
      <c r="U50" s="119">
        <v>2104</v>
      </c>
      <c r="V50" s="103">
        <f t="shared" si="25"/>
        <v>1472.8</v>
      </c>
      <c r="W50" s="168">
        <f t="shared" si="26"/>
        <v>1262.3999999999999</v>
      </c>
      <c r="X50" s="105">
        <f t="shared" si="27"/>
        <v>1157.2</v>
      </c>
      <c r="Y50" s="115">
        <f t="shared" si="28"/>
        <v>1052</v>
      </c>
    </row>
    <row r="51" spans="1:25" x14ac:dyDescent="0.25">
      <c r="A51" s="267" t="s">
        <v>41</v>
      </c>
      <c r="B51" s="175">
        <v>238</v>
      </c>
      <c r="C51" s="233">
        <v>25540</v>
      </c>
      <c r="D51" s="234">
        <f t="shared" si="29"/>
        <v>19155</v>
      </c>
      <c r="E51" s="235">
        <f t="shared" si="30"/>
        <v>16601</v>
      </c>
      <c r="F51" s="235">
        <f t="shared" si="33"/>
        <v>15324</v>
      </c>
      <c r="G51" s="236">
        <f t="shared" si="32"/>
        <v>14047.000000000002</v>
      </c>
      <c r="H51" s="174">
        <v>356</v>
      </c>
      <c r="I51" s="119">
        <v>38336</v>
      </c>
      <c r="J51" s="103">
        <f t="shared" si="17"/>
        <v>28752</v>
      </c>
      <c r="K51" s="168">
        <f t="shared" si="18"/>
        <v>24918.400000000001</v>
      </c>
      <c r="L51" s="105">
        <f t="shared" si="19"/>
        <v>23001.599999999999</v>
      </c>
      <c r="M51" s="105">
        <f t="shared" si="20"/>
        <v>21084.800000000003</v>
      </c>
      <c r="N51" s="174">
        <v>684</v>
      </c>
      <c r="O51" s="119">
        <v>70515</v>
      </c>
      <c r="P51" s="103">
        <f t="shared" si="21"/>
        <v>49360.5</v>
      </c>
      <c r="Q51" s="168">
        <f t="shared" si="22"/>
        <v>42309</v>
      </c>
      <c r="R51" s="105">
        <f t="shared" si="23"/>
        <v>38783.25</v>
      </c>
      <c r="S51" s="115">
        <f t="shared" si="24"/>
        <v>35257.5</v>
      </c>
      <c r="T51" s="174">
        <v>744</v>
      </c>
      <c r="U51" s="119">
        <v>84112</v>
      </c>
      <c r="V51" s="103">
        <f t="shared" si="25"/>
        <v>58878.399999999994</v>
      </c>
      <c r="W51" s="168">
        <f t="shared" si="26"/>
        <v>50467.199999999997</v>
      </c>
      <c r="X51" s="105">
        <f t="shared" si="27"/>
        <v>46261.600000000006</v>
      </c>
      <c r="Y51" s="115">
        <f t="shared" si="28"/>
        <v>42056</v>
      </c>
    </row>
    <row r="52" spans="1:25" x14ac:dyDescent="0.25">
      <c r="A52" s="267" t="s">
        <v>43</v>
      </c>
      <c r="B52" s="175">
        <v>4</v>
      </c>
      <c r="C52" s="176">
        <v>566</v>
      </c>
      <c r="D52" s="234">
        <f t="shared" si="29"/>
        <v>424.5</v>
      </c>
      <c r="E52" s="235">
        <f t="shared" si="30"/>
        <v>367.90000000000003</v>
      </c>
      <c r="F52" s="235">
        <f t="shared" si="33"/>
        <v>339.59999999999997</v>
      </c>
      <c r="G52" s="236">
        <f t="shared" si="32"/>
        <v>311.3</v>
      </c>
      <c r="H52" s="177">
        <v>4</v>
      </c>
      <c r="I52" s="119">
        <v>566</v>
      </c>
      <c r="J52" s="103">
        <f t="shared" si="17"/>
        <v>424.5</v>
      </c>
      <c r="K52" s="168">
        <f t="shared" si="18"/>
        <v>367.90000000000003</v>
      </c>
      <c r="L52" s="105">
        <f t="shared" si="19"/>
        <v>339.59999999999997</v>
      </c>
      <c r="M52" s="105">
        <f t="shared" si="20"/>
        <v>311.3</v>
      </c>
      <c r="N52" s="174"/>
      <c r="O52" s="119"/>
      <c r="P52" s="103"/>
      <c r="Q52" s="168"/>
      <c r="R52" s="105"/>
      <c r="S52" s="115"/>
      <c r="T52" s="174">
        <v>12</v>
      </c>
      <c r="U52" s="119">
        <v>612</v>
      </c>
      <c r="V52" s="103">
        <f t="shared" si="25"/>
        <v>428.4</v>
      </c>
      <c r="W52" s="168">
        <f t="shared" si="26"/>
        <v>367.2</v>
      </c>
      <c r="X52" s="105">
        <f t="shared" si="27"/>
        <v>336.6</v>
      </c>
      <c r="Y52" s="115">
        <f t="shared" si="28"/>
        <v>306</v>
      </c>
    </row>
    <row r="53" spans="1:25" x14ac:dyDescent="0.25">
      <c r="A53" s="267" t="s">
        <v>45</v>
      </c>
      <c r="B53" s="175">
        <v>205</v>
      </c>
      <c r="C53" s="233">
        <v>28269</v>
      </c>
      <c r="D53" s="234">
        <f t="shared" si="29"/>
        <v>21201.75</v>
      </c>
      <c r="E53" s="235">
        <f t="shared" si="30"/>
        <v>18374.850000000002</v>
      </c>
      <c r="F53" s="235">
        <f t="shared" si="31"/>
        <v>16961.399999999998</v>
      </c>
      <c r="G53" s="236">
        <f t="shared" si="32"/>
        <v>15547.95</v>
      </c>
      <c r="H53" s="174">
        <v>120</v>
      </c>
      <c r="I53" s="119">
        <v>17983</v>
      </c>
      <c r="J53" s="103">
        <f t="shared" si="17"/>
        <v>13487.25</v>
      </c>
      <c r="K53" s="168">
        <f t="shared" si="18"/>
        <v>11688.95</v>
      </c>
      <c r="L53" s="105">
        <f t="shared" si="19"/>
        <v>10789.8</v>
      </c>
      <c r="M53" s="105">
        <f t="shared" si="20"/>
        <v>9890.6500000000015</v>
      </c>
      <c r="N53" s="174">
        <v>139</v>
      </c>
      <c r="O53" s="119">
        <v>20967</v>
      </c>
      <c r="P53" s="103">
        <f t="shared" si="21"/>
        <v>14676.9</v>
      </c>
      <c r="Q53" s="168">
        <f t="shared" si="22"/>
        <v>12580.199999999999</v>
      </c>
      <c r="R53" s="105">
        <f t="shared" si="23"/>
        <v>11531.85</v>
      </c>
      <c r="S53" s="115">
        <f t="shared" si="24"/>
        <v>10483.5</v>
      </c>
      <c r="T53" s="174">
        <v>196</v>
      </c>
      <c r="U53" s="119">
        <v>26399</v>
      </c>
      <c r="V53" s="103">
        <f t="shared" si="25"/>
        <v>18479.3</v>
      </c>
      <c r="W53" s="168">
        <f t="shared" si="26"/>
        <v>15839.4</v>
      </c>
      <c r="X53" s="105">
        <f t="shared" si="27"/>
        <v>14519.45</v>
      </c>
      <c r="Y53" s="115">
        <f t="shared" si="28"/>
        <v>13199.5</v>
      </c>
    </row>
    <row r="54" spans="1:25" x14ac:dyDescent="0.25">
      <c r="A54" s="267" t="s">
        <v>47</v>
      </c>
      <c r="B54" s="179">
        <v>69</v>
      </c>
      <c r="C54" s="233">
        <v>8403</v>
      </c>
      <c r="D54" s="234">
        <f t="shared" si="29"/>
        <v>6302.25</v>
      </c>
      <c r="E54" s="235">
        <f t="shared" si="30"/>
        <v>5461.95</v>
      </c>
      <c r="F54" s="235">
        <f t="shared" si="31"/>
        <v>5041.8</v>
      </c>
      <c r="G54" s="236">
        <f t="shared" si="32"/>
        <v>4621.6500000000005</v>
      </c>
      <c r="H54" s="181">
        <v>66</v>
      </c>
      <c r="I54" s="119">
        <v>9235</v>
      </c>
      <c r="J54" s="103">
        <f t="shared" si="17"/>
        <v>6926.25</v>
      </c>
      <c r="K54" s="168">
        <f t="shared" si="18"/>
        <v>6002.75</v>
      </c>
      <c r="L54" s="105">
        <f t="shared" si="19"/>
        <v>5541</v>
      </c>
      <c r="M54" s="105">
        <f t="shared" si="20"/>
        <v>5079.25</v>
      </c>
      <c r="N54" s="181">
        <v>58</v>
      </c>
      <c r="O54" s="119">
        <v>8814</v>
      </c>
      <c r="P54" s="103">
        <f t="shared" si="21"/>
        <v>6169.7999999999993</v>
      </c>
      <c r="Q54" s="168">
        <f t="shared" si="22"/>
        <v>5288.4</v>
      </c>
      <c r="R54" s="105">
        <f t="shared" si="23"/>
        <v>4847.7000000000007</v>
      </c>
      <c r="S54" s="115">
        <f t="shared" si="24"/>
        <v>4407</v>
      </c>
      <c r="T54" s="181">
        <v>65</v>
      </c>
      <c r="U54" s="119">
        <v>8809</v>
      </c>
      <c r="V54" s="103">
        <f t="shared" si="25"/>
        <v>6166.2999999999993</v>
      </c>
      <c r="W54" s="168">
        <f t="shared" si="26"/>
        <v>5285.4</v>
      </c>
      <c r="X54" s="105">
        <f t="shared" si="27"/>
        <v>4844.9500000000007</v>
      </c>
      <c r="Y54" s="115">
        <f t="shared" si="28"/>
        <v>4404.5</v>
      </c>
    </row>
    <row r="55" spans="1:25" x14ac:dyDescent="0.25">
      <c r="A55" s="267" t="s">
        <v>49</v>
      </c>
      <c r="B55" s="175">
        <v>197</v>
      </c>
      <c r="C55" s="233">
        <v>23643</v>
      </c>
      <c r="D55" s="234">
        <f t="shared" si="29"/>
        <v>17732.25</v>
      </c>
      <c r="E55" s="235">
        <f t="shared" si="30"/>
        <v>15367.95</v>
      </c>
      <c r="F55" s="235">
        <f t="shared" si="31"/>
        <v>14185.8</v>
      </c>
      <c r="G55" s="236">
        <f t="shared" si="32"/>
        <v>13003.650000000001</v>
      </c>
      <c r="H55" s="174">
        <v>259</v>
      </c>
      <c r="I55" s="119">
        <v>30295</v>
      </c>
      <c r="J55" s="103">
        <f t="shared" si="17"/>
        <v>22721.25</v>
      </c>
      <c r="K55" s="168">
        <f t="shared" si="18"/>
        <v>19691.75</v>
      </c>
      <c r="L55" s="105">
        <f t="shared" si="19"/>
        <v>18177</v>
      </c>
      <c r="M55" s="105">
        <f t="shared" si="20"/>
        <v>16662.25</v>
      </c>
      <c r="N55" s="174">
        <v>255</v>
      </c>
      <c r="O55" s="119">
        <v>28680</v>
      </c>
      <c r="P55" s="103">
        <f t="shared" si="21"/>
        <v>20076</v>
      </c>
      <c r="Q55" s="168">
        <f t="shared" si="22"/>
        <v>17208</v>
      </c>
      <c r="R55" s="105">
        <f t="shared" si="23"/>
        <v>15774.000000000002</v>
      </c>
      <c r="S55" s="115">
        <f t="shared" si="24"/>
        <v>14340</v>
      </c>
      <c r="T55" s="174">
        <v>429</v>
      </c>
      <c r="U55" s="119">
        <v>48376</v>
      </c>
      <c r="V55" s="103">
        <f t="shared" si="25"/>
        <v>33863.199999999997</v>
      </c>
      <c r="W55" s="168">
        <f t="shared" si="26"/>
        <v>29025.599999999999</v>
      </c>
      <c r="X55" s="105">
        <f t="shared" si="27"/>
        <v>26606.800000000003</v>
      </c>
      <c r="Y55" s="115">
        <f t="shared" si="28"/>
        <v>24188</v>
      </c>
    </row>
    <row r="56" spans="1:25" x14ac:dyDescent="0.25">
      <c r="A56" s="267" t="s">
        <v>50</v>
      </c>
      <c r="B56" s="175">
        <v>20</v>
      </c>
      <c r="C56" s="233">
        <v>2378</v>
      </c>
      <c r="D56" s="234">
        <f t="shared" si="29"/>
        <v>1783.5</v>
      </c>
      <c r="E56" s="235">
        <f t="shared" si="30"/>
        <v>1545.7</v>
      </c>
      <c r="F56" s="235">
        <f t="shared" si="31"/>
        <v>1426.8</v>
      </c>
      <c r="G56" s="236">
        <f t="shared" si="32"/>
        <v>1307.9000000000001</v>
      </c>
      <c r="H56" s="174">
        <v>7</v>
      </c>
      <c r="I56" s="119">
        <v>1189</v>
      </c>
      <c r="J56" s="103">
        <f t="shared" si="17"/>
        <v>891.75</v>
      </c>
      <c r="K56" s="168">
        <f t="shared" si="18"/>
        <v>772.85</v>
      </c>
      <c r="L56" s="105">
        <f t="shared" si="19"/>
        <v>713.4</v>
      </c>
      <c r="M56" s="105">
        <f t="shared" si="20"/>
        <v>653.95000000000005</v>
      </c>
      <c r="N56" s="174">
        <v>4</v>
      </c>
      <c r="O56" s="119">
        <v>573</v>
      </c>
      <c r="P56" s="103">
        <f t="shared" si="21"/>
        <v>401.09999999999997</v>
      </c>
      <c r="Q56" s="168">
        <f t="shared" si="22"/>
        <v>343.8</v>
      </c>
      <c r="R56" s="105">
        <f t="shared" si="23"/>
        <v>315.15000000000003</v>
      </c>
      <c r="S56" s="115">
        <f t="shared" si="24"/>
        <v>286.5</v>
      </c>
      <c r="T56" s="174">
        <v>19</v>
      </c>
      <c r="U56" s="119">
        <v>2709</v>
      </c>
      <c r="V56" s="103">
        <f t="shared" si="25"/>
        <v>1896.3</v>
      </c>
      <c r="W56" s="168">
        <f t="shared" si="26"/>
        <v>1625.3999999999999</v>
      </c>
      <c r="X56" s="105">
        <f t="shared" si="27"/>
        <v>1489.95</v>
      </c>
      <c r="Y56" s="115">
        <f t="shared" si="28"/>
        <v>1354.5</v>
      </c>
    </row>
    <row r="57" spans="1:25" x14ac:dyDescent="0.25">
      <c r="A57" s="267" t="s">
        <v>52</v>
      </c>
      <c r="B57" s="175">
        <v>73</v>
      </c>
      <c r="C57" s="233">
        <v>8401</v>
      </c>
      <c r="D57" s="234">
        <f t="shared" si="29"/>
        <v>6300.75</v>
      </c>
      <c r="E57" s="235">
        <f t="shared" si="30"/>
        <v>5460.6500000000005</v>
      </c>
      <c r="F57" s="235">
        <f t="shared" si="31"/>
        <v>5040.5999999999995</v>
      </c>
      <c r="G57" s="236">
        <f t="shared" si="32"/>
        <v>4620.55</v>
      </c>
      <c r="H57" s="174">
        <v>61</v>
      </c>
      <c r="I57" s="119">
        <v>6265</v>
      </c>
      <c r="J57" s="103">
        <f t="shared" si="17"/>
        <v>4698.75</v>
      </c>
      <c r="K57" s="168">
        <f t="shared" si="18"/>
        <v>4072.25</v>
      </c>
      <c r="L57" s="105">
        <f t="shared" si="19"/>
        <v>3759</v>
      </c>
      <c r="M57" s="105">
        <f t="shared" si="20"/>
        <v>3445.7500000000005</v>
      </c>
      <c r="N57" s="174">
        <v>97</v>
      </c>
      <c r="O57" s="119">
        <v>9759</v>
      </c>
      <c r="P57" s="103">
        <f t="shared" si="21"/>
        <v>6831.2999999999993</v>
      </c>
      <c r="Q57" s="168">
        <f t="shared" si="22"/>
        <v>5855.4</v>
      </c>
      <c r="R57" s="105">
        <f t="shared" si="23"/>
        <v>5367.4500000000007</v>
      </c>
      <c r="S57" s="115">
        <f t="shared" si="24"/>
        <v>4879.5</v>
      </c>
      <c r="T57" s="174">
        <v>77</v>
      </c>
      <c r="U57" s="119">
        <v>8242</v>
      </c>
      <c r="V57" s="103">
        <f t="shared" si="25"/>
        <v>5769.4</v>
      </c>
      <c r="W57" s="168">
        <f t="shared" si="26"/>
        <v>4945.2</v>
      </c>
      <c r="X57" s="105">
        <f t="shared" si="27"/>
        <v>4533.1000000000004</v>
      </c>
      <c r="Y57" s="115">
        <f t="shared" si="28"/>
        <v>4121</v>
      </c>
    </row>
    <row r="58" spans="1:25" x14ac:dyDescent="0.25">
      <c r="A58" s="267" t="s">
        <v>54</v>
      </c>
      <c r="B58" s="175">
        <v>9</v>
      </c>
      <c r="C58" s="233">
        <v>957</v>
      </c>
      <c r="D58" s="234">
        <f t="shared" si="29"/>
        <v>717.75</v>
      </c>
      <c r="E58" s="235">
        <f t="shared" si="30"/>
        <v>622.05000000000007</v>
      </c>
      <c r="F58" s="235">
        <f t="shared" si="31"/>
        <v>574.19999999999993</v>
      </c>
      <c r="G58" s="236">
        <f t="shared" si="32"/>
        <v>526.35</v>
      </c>
      <c r="H58" s="174">
        <v>8</v>
      </c>
      <c r="I58" s="119">
        <v>855</v>
      </c>
      <c r="J58" s="103">
        <f t="shared" si="17"/>
        <v>641.25</v>
      </c>
      <c r="K58" s="168">
        <f t="shared" si="18"/>
        <v>555.75</v>
      </c>
      <c r="L58" s="105">
        <f t="shared" si="19"/>
        <v>513</v>
      </c>
      <c r="M58" s="105">
        <f t="shared" si="20"/>
        <v>470.25000000000006</v>
      </c>
      <c r="N58" s="174">
        <v>9</v>
      </c>
      <c r="O58" s="119">
        <v>923</v>
      </c>
      <c r="P58" s="103">
        <f t="shared" si="21"/>
        <v>646.09999999999991</v>
      </c>
      <c r="Q58" s="168">
        <f t="shared" si="22"/>
        <v>553.79999999999995</v>
      </c>
      <c r="R58" s="105">
        <f t="shared" si="23"/>
        <v>507.65000000000003</v>
      </c>
      <c r="S58" s="115">
        <f t="shared" si="24"/>
        <v>461.5</v>
      </c>
      <c r="T58" s="174">
        <v>19</v>
      </c>
      <c r="U58" s="119">
        <v>1490</v>
      </c>
      <c r="V58" s="103">
        <f t="shared" si="25"/>
        <v>1043</v>
      </c>
      <c r="W58" s="168">
        <f t="shared" si="26"/>
        <v>894</v>
      </c>
      <c r="X58" s="105">
        <f t="shared" si="27"/>
        <v>819.50000000000011</v>
      </c>
      <c r="Y58" s="115">
        <f t="shared" si="28"/>
        <v>745</v>
      </c>
    </row>
    <row r="59" spans="1:25" x14ac:dyDescent="0.25">
      <c r="A59" s="267" t="s">
        <v>55</v>
      </c>
      <c r="B59" s="175">
        <v>2</v>
      </c>
      <c r="C59" s="233">
        <v>145</v>
      </c>
      <c r="D59" s="234">
        <f t="shared" si="29"/>
        <v>108.75</v>
      </c>
      <c r="E59" s="235">
        <f t="shared" si="30"/>
        <v>94.25</v>
      </c>
      <c r="F59" s="235">
        <f t="shared" si="31"/>
        <v>87</v>
      </c>
      <c r="G59" s="236">
        <f t="shared" si="32"/>
        <v>79.75</v>
      </c>
      <c r="H59" s="174">
        <v>3</v>
      </c>
      <c r="I59" s="119">
        <v>205</v>
      </c>
      <c r="J59" s="103">
        <f t="shared" si="17"/>
        <v>153.75</v>
      </c>
      <c r="K59" s="168">
        <f t="shared" si="18"/>
        <v>133.25</v>
      </c>
      <c r="L59" s="105">
        <f t="shared" si="19"/>
        <v>123</v>
      </c>
      <c r="M59" s="105">
        <f t="shared" si="20"/>
        <v>112.75000000000001</v>
      </c>
      <c r="N59" s="174">
        <v>2</v>
      </c>
      <c r="O59" s="119">
        <v>251</v>
      </c>
      <c r="P59" s="103">
        <f t="shared" si="21"/>
        <v>175.7</v>
      </c>
      <c r="Q59" s="168">
        <f t="shared" si="22"/>
        <v>150.6</v>
      </c>
      <c r="R59" s="105">
        <f t="shared" si="23"/>
        <v>138.05000000000001</v>
      </c>
      <c r="S59" s="115">
        <f t="shared" si="24"/>
        <v>125.5</v>
      </c>
      <c r="T59" s="174">
        <v>4</v>
      </c>
      <c r="U59" s="119">
        <v>385</v>
      </c>
      <c r="V59" s="103">
        <f t="shared" si="25"/>
        <v>269.5</v>
      </c>
      <c r="W59" s="168">
        <f t="shared" si="26"/>
        <v>231</v>
      </c>
      <c r="X59" s="105">
        <f t="shared" si="27"/>
        <v>211.75000000000003</v>
      </c>
      <c r="Y59" s="115">
        <f t="shared" si="28"/>
        <v>192.5</v>
      </c>
    </row>
    <row r="60" spans="1:25" x14ac:dyDescent="0.25">
      <c r="A60" s="267" t="s">
        <v>56</v>
      </c>
      <c r="B60" s="175">
        <v>204</v>
      </c>
      <c r="C60" s="233">
        <v>20013</v>
      </c>
      <c r="D60" s="234">
        <f t="shared" si="29"/>
        <v>15009.75</v>
      </c>
      <c r="E60" s="235">
        <f t="shared" si="30"/>
        <v>13008.45</v>
      </c>
      <c r="F60" s="235">
        <f t="shared" si="31"/>
        <v>12007.8</v>
      </c>
      <c r="G60" s="236">
        <f t="shared" si="32"/>
        <v>11007.150000000001</v>
      </c>
      <c r="H60" s="174">
        <v>275</v>
      </c>
      <c r="I60" s="119">
        <v>26990</v>
      </c>
      <c r="J60" s="103">
        <f t="shared" si="17"/>
        <v>20242.5</v>
      </c>
      <c r="K60" s="168">
        <f t="shared" si="18"/>
        <v>17543.5</v>
      </c>
      <c r="L60" s="105">
        <f t="shared" si="19"/>
        <v>16194</v>
      </c>
      <c r="M60" s="105">
        <f t="shared" si="20"/>
        <v>14844.500000000002</v>
      </c>
      <c r="N60" s="174">
        <v>223</v>
      </c>
      <c r="O60" s="119">
        <v>23812</v>
      </c>
      <c r="P60" s="103">
        <f t="shared" si="21"/>
        <v>16668.399999999998</v>
      </c>
      <c r="Q60" s="168">
        <f t="shared" si="22"/>
        <v>14287.199999999999</v>
      </c>
      <c r="R60" s="105">
        <f t="shared" si="23"/>
        <v>13096.6</v>
      </c>
      <c r="S60" s="115">
        <f t="shared" si="24"/>
        <v>11906</v>
      </c>
      <c r="T60" s="174">
        <v>332</v>
      </c>
      <c r="U60" s="119">
        <v>32796</v>
      </c>
      <c r="V60" s="103">
        <f t="shared" si="25"/>
        <v>22957.199999999997</v>
      </c>
      <c r="W60" s="168">
        <f t="shared" si="26"/>
        <v>19677.599999999999</v>
      </c>
      <c r="X60" s="105">
        <f t="shared" si="27"/>
        <v>18037.800000000003</v>
      </c>
      <c r="Y60" s="115">
        <f t="shared" si="28"/>
        <v>16398</v>
      </c>
    </row>
    <row r="61" spans="1:25" x14ac:dyDescent="0.25">
      <c r="A61" s="267" t="s">
        <v>57</v>
      </c>
      <c r="B61" s="175">
        <v>54</v>
      </c>
      <c r="C61" s="233">
        <v>6126</v>
      </c>
      <c r="D61" s="234">
        <f t="shared" si="29"/>
        <v>4594.5</v>
      </c>
      <c r="E61" s="235">
        <f t="shared" si="30"/>
        <v>3981.9</v>
      </c>
      <c r="F61" s="235">
        <f t="shared" si="31"/>
        <v>3675.6</v>
      </c>
      <c r="G61" s="236">
        <f t="shared" si="32"/>
        <v>3369.3</v>
      </c>
      <c r="H61" s="174">
        <v>34</v>
      </c>
      <c r="I61" s="119">
        <v>4400</v>
      </c>
      <c r="J61" s="103">
        <f t="shared" si="17"/>
        <v>3300</v>
      </c>
      <c r="K61" s="168">
        <f t="shared" si="18"/>
        <v>2860</v>
      </c>
      <c r="L61" s="105">
        <f t="shared" si="19"/>
        <v>2640</v>
      </c>
      <c r="M61" s="105">
        <f t="shared" si="20"/>
        <v>2420</v>
      </c>
      <c r="N61" s="174">
        <v>18</v>
      </c>
      <c r="O61" s="119">
        <v>2368</v>
      </c>
      <c r="P61" s="103">
        <f t="shared" si="21"/>
        <v>1657.6</v>
      </c>
      <c r="Q61" s="168">
        <f t="shared" si="22"/>
        <v>1420.8</v>
      </c>
      <c r="R61" s="105">
        <f t="shared" si="23"/>
        <v>1302.4000000000001</v>
      </c>
      <c r="S61" s="115">
        <f t="shared" si="24"/>
        <v>1184</v>
      </c>
      <c r="T61" s="174">
        <v>58</v>
      </c>
      <c r="U61" s="119">
        <v>7970</v>
      </c>
      <c r="V61" s="103">
        <f t="shared" si="25"/>
        <v>5579</v>
      </c>
      <c r="W61" s="168">
        <f t="shared" si="26"/>
        <v>4782</v>
      </c>
      <c r="X61" s="105">
        <f t="shared" si="27"/>
        <v>4383.5</v>
      </c>
      <c r="Y61" s="115">
        <f t="shared" si="28"/>
        <v>3985</v>
      </c>
    </row>
    <row r="62" spans="1:25" x14ac:dyDescent="0.25">
      <c r="A62" s="267" t="s">
        <v>58</v>
      </c>
      <c r="B62" s="175">
        <v>174</v>
      </c>
      <c r="C62" s="233">
        <v>20593</v>
      </c>
      <c r="D62" s="234">
        <f t="shared" si="29"/>
        <v>15444.75</v>
      </c>
      <c r="E62" s="235">
        <f t="shared" si="30"/>
        <v>13385.45</v>
      </c>
      <c r="F62" s="235">
        <f t="shared" si="31"/>
        <v>12355.8</v>
      </c>
      <c r="G62" s="236">
        <f t="shared" si="32"/>
        <v>11326.150000000001</v>
      </c>
      <c r="H62" s="174">
        <v>225</v>
      </c>
      <c r="I62" s="119">
        <v>24393</v>
      </c>
      <c r="J62" s="103">
        <f t="shared" si="17"/>
        <v>18294.75</v>
      </c>
      <c r="K62" s="168">
        <f t="shared" si="18"/>
        <v>15855.45</v>
      </c>
      <c r="L62" s="105">
        <f t="shared" si="19"/>
        <v>14635.8</v>
      </c>
      <c r="M62" s="105">
        <f t="shared" si="20"/>
        <v>13416.150000000001</v>
      </c>
      <c r="N62" s="174">
        <v>188</v>
      </c>
      <c r="O62" s="119">
        <v>21975</v>
      </c>
      <c r="P62" s="103">
        <f t="shared" si="21"/>
        <v>15382.499999999998</v>
      </c>
      <c r="Q62" s="168">
        <f t="shared" si="22"/>
        <v>13185</v>
      </c>
      <c r="R62" s="105">
        <f t="shared" si="23"/>
        <v>12086.250000000002</v>
      </c>
      <c r="S62" s="115">
        <f t="shared" si="24"/>
        <v>10987.5</v>
      </c>
      <c r="T62" s="174">
        <v>305</v>
      </c>
      <c r="U62" s="119">
        <v>34649</v>
      </c>
      <c r="V62" s="103">
        <f t="shared" si="25"/>
        <v>24254.3</v>
      </c>
      <c r="W62" s="168">
        <f t="shared" si="26"/>
        <v>20789.399999999998</v>
      </c>
      <c r="X62" s="105">
        <f t="shared" si="27"/>
        <v>19056.95</v>
      </c>
      <c r="Y62" s="115">
        <f t="shared" si="28"/>
        <v>17324.5</v>
      </c>
    </row>
    <row r="63" spans="1:25" x14ac:dyDescent="0.25">
      <c r="A63" s="267" t="s">
        <v>59</v>
      </c>
      <c r="B63" s="175">
        <v>41</v>
      </c>
      <c r="C63" s="233">
        <v>3736</v>
      </c>
      <c r="D63" s="234">
        <f t="shared" si="29"/>
        <v>2802</v>
      </c>
      <c r="E63" s="235">
        <f t="shared" si="30"/>
        <v>2428.4</v>
      </c>
      <c r="F63" s="235">
        <f t="shared" si="31"/>
        <v>2241.6</v>
      </c>
      <c r="G63" s="236">
        <f t="shared" si="32"/>
        <v>2054.8000000000002</v>
      </c>
      <c r="H63" s="174">
        <v>51</v>
      </c>
      <c r="I63" s="119">
        <v>4584</v>
      </c>
      <c r="J63" s="103">
        <f t="shared" si="17"/>
        <v>3438</v>
      </c>
      <c r="K63" s="168">
        <f t="shared" si="18"/>
        <v>2979.6</v>
      </c>
      <c r="L63" s="105">
        <f t="shared" si="19"/>
        <v>2750.4</v>
      </c>
      <c r="M63" s="105">
        <f t="shared" si="20"/>
        <v>2521.2000000000003</v>
      </c>
      <c r="N63" s="174">
        <v>53</v>
      </c>
      <c r="O63" s="119">
        <v>4951</v>
      </c>
      <c r="P63" s="103">
        <f t="shared" si="21"/>
        <v>3465.7</v>
      </c>
      <c r="Q63" s="168">
        <f t="shared" si="22"/>
        <v>2970.6</v>
      </c>
      <c r="R63" s="105">
        <f t="shared" si="23"/>
        <v>2723.05</v>
      </c>
      <c r="S63" s="115">
        <f t="shared" si="24"/>
        <v>2475.5</v>
      </c>
      <c r="T63" s="174">
        <v>74</v>
      </c>
      <c r="U63" s="119">
        <v>7526</v>
      </c>
      <c r="V63" s="103">
        <f t="shared" si="25"/>
        <v>5268.2</v>
      </c>
      <c r="W63" s="168">
        <f t="shared" si="26"/>
        <v>4515.5999999999995</v>
      </c>
      <c r="X63" s="105">
        <f t="shared" si="27"/>
        <v>4139.3</v>
      </c>
      <c r="Y63" s="115">
        <f t="shared" si="28"/>
        <v>3763</v>
      </c>
    </row>
    <row r="64" spans="1:25" x14ac:dyDescent="0.25">
      <c r="A64" s="267" t="s">
        <v>60</v>
      </c>
      <c r="B64" s="179">
        <v>7</v>
      </c>
      <c r="C64" s="233">
        <v>475</v>
      </c>
      <c r="D64" s="234">
        <f t="shared" si="29"/>
        <v>356.25</v>
      </c>
      <c r="E64" s="235">
        <f t="shared" si="30"/>
        <v>308.75</v>
      </c>
      <c r="F64" s="235">
        <f t="shared" si="31"/>
        <v>285</v>
      </c>
      <c r="G64" s="236">
        <f t="shared" si="32"/>
        <v>261.25</v>
      </c>
      <c r="H64" s="181">
        <v>23</v>
      </c>
      <c r="I64" s="119">
        <v>1717</v>
      </c>
      <c r="J64" s="103">
        <f t="shared" si="17"/>
        <v>1287.75</v>
      </c>
      <c r="K64" s="168">
        <f t="shared" si="18"/>
        <v>1116.05</v>
      </c>
      <c r="L64" s="105">
        <f t="shared" si="19"/>
        <v>1030.2</v>
      </c>
      <c r="M64" s="105">
        <f t="shared" si="20"/>
        <v>944.35</v>
      </c>
      <c r="N64" s="181">
        <v>11</v>
      </c>
      <c r="O64" s="119">
        <v>993</v>
      </c>
      <c r="P64" s="103">
        <f t="shared" si="21"/>
        <v>695.09999999999991</v>
      </c>
      <c r="Q64" s="168">
        <f t="shared" si="22"/>
        <v>595.79999999999995</v>
      </c>
      <c r="R64" s="105">
        <f t="shared" si="23"/>
        <v>546.15000000000009</v>
      </c>
      <c r="S64" s="115">
        <f t="shared" si="24"/>
        <v>496.5</v>
      </c>
      <c r="T64" s="181">
        <v>9</v>
      </c>
      <c r="U64" s="119">
        <v>1018</v>
      </c>
      <c r="V64" s="103">
        <f t="shared" si="25"/>
        <v>712.59999999999991</v>
      </c>
      <c r="W64" s="168">
        <f t="shared" si="26"/>
        <v>610.79999999999995</v>
      </c>
      <c r="X64" s="105">
        <f t="shared" si="27"/>
        <v>559.90000000000009</v>
      </c>
      <c r="Y64" s="115">
        <f t="shared" si="28"/>
        <v>509</v>
      </c>
    </row>
    <row r="65" spans="1:25" x14ac:dyDescent="0.25">
      <c r="A65" s="267" t="s">
        <v>61</v>
      </c>
      <c r="B65" s="175">
        <v>173</v>
      </c>
      <c r="C65" s="233">
        <v>18447</v>
      </c>
      <c r="D65" s="234">
        <f t="shared" si="29"/>
        <v>13835.25</v>
      </c>
      <c r="E65" s="235">
        <f t="shared" si="30"/>
        <v>11990.550000000001</v>
      </c>
      <c r="F65" s="235">
        <f t="shared" si="31"/>
        <v>11068.199999999999</v>
      </c>
      <c r="G65" s="236">
        <f t="shared" si="32"/>
        <v>10145.85</v>
      </c>
      <c r="H65" s="174">
        <v>192</v>
      </c>
      <c r="I65" s="119">
        <v>20940</v>
      </c>
      <c r="J65" s="103">
        <f t="shared" si="17"/>
        <v>15705</v>
      </c>
      <c r="K65" s="168">
        <f t="shared" si="18"/>
        <v>13611</v>
      </c>
      <c r="L65" s="105">
        <f t="shared" si="19"/>
        <v>12564</v>
      </c>
      <c r="M65" s="105">
        <f t="shared" si="20"/>
        <v>11517.000000000002</v>
      </c>
      <c r="N65" s="174">
        <v>203</v>
      </c>
      <c r="O65" s="119">
        <v>23417</v>
      </c>
      <c r="P65" s="103">
        <f t="shared" si="21"/>
        <v>16391.899999999998</v>
      </c>
      <c r="Q65" s="168">
        <f t="shared" si="22"/>
        <v>14050.199999999999</v>
      </c>
      <c r="R65" s="105">
        <f t="shared" si="23"/>
        <v>12879.35</v>
      </c>
      <c r="S65" s="115">
        <f t="shared" si="24"/>
        <v>11708.5</v>
      </c>
      <c r="T65" s="174">
        <v>230</v>
      </c>
      <c r="U65" s="119">
        <v>27007</v>
      </c>
      <c r="V65" s="103">
        <f t="shared" si="25"/>
        <v>18904.899999999998</v>
      </c>
      <c r="W65" s="168">
        <f t="shared" si="26"/>
        <v>16204.199999999999</v>
      </c>
      <c r="X65" s="105">
        <f t="shared" si="27"/>
        <v>14853.85</v>
      </c>
      <c r="Y65" s="115">
        <f t="shared" si="28"/>
        <v>13503.5</v>
      </c>
    </row>
    <row r="66" spans="1:25" x14ac:dyDescent="0.25">
      <c r="A66" s="267" t="s">
        <v>62</v>
      </c>
      <c r="B66" s="175">
        <v>12</v>
      </c>
      <c r="C66" s="233">
        <v>1130</v>
      </c>
      <c r="D66" s="234">
        <f t="shared" si="29"/>
        <v>847.5</v>
      </c>
      <c r="E66" s="235">
        <f t="shared" si="30"/>
        <v>734.5</v>
      </c>
      <c r="F66" s="235">
        <f t="shared" si="31"/>
        <v>678</v>
      </c>
      <c r="G66" s="236">
        <f t="shared" si="32"/>
        <v>621.5</v>
      </c>
      <c r="H66" s="174">
        <v>17</v>
      </c>
      <c r="I66" s="119">
        <v>1848</v>
      </c>
      <c r="J66" s="103">
        <f t="shared" si="17"/>
        <v>1386</v>
      </c>
      <c r="K66" s="168">
        <f t="shared" si="18"/>
        <v>1201.2</v>
      </c>
      <c r="L66" s="105">
        <f t="shared" si="19"/>
        <v>1108.8</v>
      </c>
      <c r="M66" s="105">
        <f t="shared" si="20"/>
        <v>1016.4000000000001</v>
      </c>
      <c r="N66" s="174">
        <v>18</v>
      </c>
      <c r="O66" s="119">
        <v>1757</v>
      </c>
      <c r="P66" s="103">
        <f t="shared" si="21"/>
        <v>1229.8999999999999</v>
      </c>
      <c r="Q66" s="168">
        <f t="shared" si="22"/>
        <v>1054.2</v>
      </c>
      <c r="R66" s="105">
        <f t="shared" si="23"/>
        <v>966.35</v>
      </c>
      <c r="S66" s="115">
        <f t="shared" si="24"/>
        <v>878.5</v>
      </c>
      <c r="T66" s="174">
        <v>26</v>
      </c>
      <c r="U66" s="119">
        <v>2605</v>
      </c>
      <c r="V66" s="103">
        <f t="shared" si="25"/>
        <v>1823.4999999999998</v>
      </c>
      <c r="W66" s="168">
        <f t="shared" si="26"/>
        <v>1563</v>
      </c>
      <c r="X66" s="105">
        <f t="shared" si="27"/>
        <v>1432.7500000000002</v>
      </c>
      <c r="Y66" s="115">
        <f t="shared" si="28"/>
        <v>1302.5</v>
      </c>
    </row>
    <row r="67" spans="1:25" x14ac:dyDescent="0.25">
      <c r="A67" s="267" t="s">
        <v>63</v>
      </c>
      <c r="B67" s="175">
        <v>42</v>
      </c>
      <c r="C67" s="233">
        <v>4830</v>
      </c>
      <c r="D67" s="234">
        <f t="shared" si="29"/>
        <v>3622.5</v>
      </c>
      <c r="E67" s="235">
        <f t="shared" si="30"/>
        <v>3139.5</v>
      </c>
      <c r="F67" s="235">
        <f t="shared" si="31"/>
        <v>2898</v>
      </c>
      <c r="G67" s="236">
        <f t="shared" si="32"/>
        <v>2656.5</v>
      </c>
      <c r="H67" s="174">
        <v>87</v>
      </c>
      <c r="I67" s="119">
        <v>8637</v>
      </c>
      <c r="J67" s="103">
        <f t="shared" si="17"/>
        <v>6477.75</v>
      </c>
      <c r="K67" s="168">
        <f t="shared" si="18"/>
        <v>5614.05</v>
      </c>
      <c r="L67" s="105">
        <f t="shared" si="19"/>
        <v>5182.2</v>
      </c>
      <c r="M67" s="105">
        <f t="shared" si="20"/>
        <v>4750.3500000000004</v>
      </c>
      <c r="N67" s="174">
        <v>92</v>
      </c>
      <c r="O67" s="119">
        <v>9842</v>
      </c>
      <c r="P67" s="103">
        <f t="shared" si="21"/>
        <v>6889.4</v>
      </c>
      <c r="Q67" s="168">
        <f t="shared" si="22"/>
        <v>5905.2</v>
      </c>
      <c r="R67" s="105">
        <f t="shared" si="23"/>
        <v>5413.1</v>
      </c>
      <c r="S67" s="115">
        <f t="shared" si="24"/>
        <v>4921</v>
      </c>
      <c r="T67" s="174">
        <v>152</v>
      </c>
      <c r="U67" s="119">
        <v>13640</v>
      </c>
      <c r="V67" s="103">
        <f t="shared" si="25"/>
        <v>9548</v>
      </c>
      <c r="W67" s="168">
        <f t="shared" si="26"/>
        <v>8184</v>
      </c>
      <c r="X67" s="105">
        <f t="shared" si="27"/>
        <v>7502.0000000000009</v>
      </c>
      <c r="Y67" s="115">
        <f t="shared" si="28"/>
        <v>6820</v>
      </c>
    </row>
    <row r="68" spans="1:25" ht="15.75" thickBot="1" x14ac:dyDescent="0.3">
      <c r="A68" s="268" t="s">
        <v>64</v>
      </c>
      <c r="B68" s="182">
        <v>58</v>
      </c>
      <c r="C68" s="237">
        <v>7541</v>
      </c>
      <c r="D68" s="238">
        <f t="shared" si="29"/>
        <v>5655.75</v>
      </c>
      <c r="E68" s="239">
        <f t="shared" si="30"/>
        <v>4901.6500000000005</v>
      </c>
      <c r="F68" s="239">
        <f t="shared" si="31"/>
        <v>4524.5999999999995</v>
      </c>
      <c r="G68" s="240">
        <f t="shared" si="32"/>
        <v>4147.55</v>
      </c>
      <c r="H68" s="184">
        <v>148</v>
      </c>
      <c r="I68" s="127">
        <v>16590</v>
      </c>
      <c r="J68" s="103">
        <f t="shared" si="17"/>
        <v>12442.5</v>
      </c>
      <c r="K68" s="168">
        <f t="shared" si="18"/>
        <v>10783.5</v>
      </c>
      <c r="L68" s="105">
        <f t="shared" si="19"/>
        <v>9954</v>
      </c>
      <c r="M68" s="105">
        <f t="shared" si="20"/>
        <v>9124.5</v>
      </c>
      <c r="N68" s="184">
        <v>70</v>
      </c>
      <c r="O68" s="127">
        <v>8799</v>
      </c>
      <c r="P68" s="103">
        <f t="shared" si="21"/>
        <v>6159.2999999999993</v>
      </c>
      <c r="Q68" s="168">
        <f t="shared" si="22"/>
        <v>5279.4</v>
      </c>
      <c r="R68" s="105">
        <f t="shared" si="23"/>
        <v>4839.4500000000007</v>
      </c>
      <c r="S68" s="115">
        <f t="shared" si="24"/>
        <v>4399.5</v>
      </c>
      <c r="T68" s="184">
        <v>142</v>
      </c>
      <c r="U68" s="127">
        <v>16967</v>
      </c>
      <c r="V68" s="103">
        <f t="shared" si="25"/>
        <v>11876.9</v>
      </c>
      <c r="W68" s="168">
        <f t="shared" si="26"/>
        <v>10180.199999999999</v>
      </c>
      <c r="X68" s="105">
        <f t="shared" si="27"/>
        <v>9331.85</v>
      </c>
      <c r="Y68" s="115">
        <f t="shared" si="28"/>
        <v>8483.5</v>
      </c>
    </row>
    <row r="69" spans="1:25" ht="16.5" thickTop="1" thickBot="1" x14ac:dyDescent="0.3">
      <c r="A69" s="185" t="s">
        <v>115</v>
      </c>
      <c r="B69" s="135">
        <f t="shared" ref="B69:G69" si="34">SUM(B38:B68)</f>
        <v>1911</v>
      </c>
      <c r="C69" s="241">
        <f t="shared" si="34"/>
        <v>220398</v>
      </c>
      <c r="D69" s="242">
        <f t="shared" si="34"/>
        <v>165298.5</v>
      </c>
      <c r="E69" s="243">
        <f t="shared" si="34"/>
        <v>143258.69999999995</v>
      </c>
      <c r="F69" s="243">
        <f t="shared" si="34"/>
        <v>132238.80000000002</v>
      </c>
      <c r="G69" s="244">
        <f t="shared" si="34"/>
        <v>121218.90000000002</v>
      </c>
      <c r="H69" s="245">
        <f>SUM(H38:H68)</f>
        <v>2416</v>
      </c>
      <c r="I69" s="141">
        <f t="shared" ref="I69:Y69" si="35">SUM(I38:I68)</f>
        <v>271000</v>
      </c>
      <c r="J69" s="142">
        <f t="shared" si="35"/>
        <v>203250</v>
      </c>
      <c r="K69" s="143">
        <f t="shared" si="35"/>
        <v>176150</v>
      </c>
      <c r="L69" s="144">
        <f t="shared" si="35"/>
        <v>162600</v>
      </c>
      <c r="M69" s="144">
        <f t="shared" si="35"/>
        <v>149050.00000000003</v>
      </c>
      <c r="N69" s="145">
        <f t="shared" si="35"/>
        <v>2418</v>
      </c>
      <c r="O69" s="146">
        <f t="shared" si="35"/>
        <v>276125</v>
      </c>
      <c r="P69" s="147">
        <f t="shared" si="35"/>
        <v>193287.5</v>
      </c>
      <c r="Q69" s="148">
        <f t="shared" si="35"/>
        <v>165675</v>
      </c>
      <c r="R69" s="149">
        <f t="shared" si="35"/>
        <v>151868.75</v>
      </c>
      <c r="S69" s="150">
        <f t="shared" si="35"/>
        <v>138062.5</v>
      </c>
      <c r="T69" s="260">
        <f t="shared" si="35"/>
        <v>3492</v>
      </c>
      <c r="U69" s="261">
        <f t="shared" si="35"/>
        <v>405417</v>
      </c>
      <c r="V69" s="262">
        <f t="shared" si="35"/>
        <v>283791.89999999997</v>
      </c>
      <c r="W69" s="263">
        <f t="shared" si="35"/>
        <v>243250.19999999998</v>
      </c>
      <c r="X69" s="264">
        <f t="shared" si="35"/>
        <v>222979.35000000006</v>
      </c>
      <c r="Y69" s="265">
        <f t="shared" si="35"/>
        <v>202708.5</v>
      </c>
    </row>
    <row r="70" spans="1:25" ht="15.75" customHeight="1" thickBot="1" x14ac:dyDescent="0.3">
      <c r="B70" s="151"/>
      <c r="C70" s="108"/>
      <c r="D70" s="317" t="s">
        <v>147</v>
      </c>
      <c r="E70" s="318"/>
      <c r="F70" s="318"/>
      <c r="G70" s="319"/>
      <c r="H70" s="151"/>
      <c r="I70" s="108"/>
      <c r="J70" s="320" t="s">
        <v>148</v>
      </c>
      <c r="K70" s="321"/>
      <c r="L70" s="321"/>
      <c r="M70" s="322"/>
      <c r="P70" s="349" t="s">
        <v>149</v>
      </c>
      <c r="Q70" s="350"/>
      <c r="R70" s="350"/>
      <c r="S70" s="351"/>
      <c r="V70" s="326" t="s">
        <v>150</v>
      </c>
      <c r="W70" s="327"/>
      <c r="X70" s="327"/>
      <c r="Y70" s="328"/>
    </row>
    <row r="72" spans="1:25" ht="15.75" thickBot="1" x14ac:dyDescent="0.3"/>
    <row r="73" spans="1:25" ht="21.75" thickBot="1" x14ac:dyDescent="0.4">
      <c r="A73" s="64"/>
      <c r="B73" s="310" t="s">
        <v>118</v>
      </c>
      <c r="C73" s="311"/>
      <c r="D73" s="311"/>
      <c r="E73" s="311"/>
      <c r="F73" s="311"/>
      <c r="G73" s="311"/>
      <c r="H73" s="312"/>
      <c r="I73" s="269"/>
    </row>
    <row r="74" spans="1:25" ht="32.25" thickBot="1" x14ac:dyDescent="0.35">
      <c r="B74" s="194"/>
      <c r="C74" s="194"/>
      <c r="D74" s="190" t="s">
        <v>129</v>
      </c>
      <c r="E74" s="191" t="s">
        <v>87</v>
      </c>
      <c r="F74" s="192" t="s">
        <v>88</v>
      </c>
      <c r="G74" s="192" t="s">
        <v>89</v>
      </c>
      <c r="H74" s="193" t="s">
        <v>90</v>
      </c>
    </row>
    <row r="75" spans="1:25" ht="19.5" thickBot="1" x14ac:dyDescent="0.35">
      <c r="B75" s="194"/>
      <c r="C75" s="194"/>
      <c r="D75" s="195"/>
      <c r="E75" s="196">
        <v>0.3</v>
      </c>
      <c r="F75" s="197">
        <v>0.4</v>
      </c>
      <c r="G75" s="197">
        <v>0.45</v>
      </c>
      <c r="H75" s="198">
        <v>0.5</v>
      </c>
    </row>
    <row r="76" spans="1:25" ht="19.5" thickBot="1" x14ac:dyDescent="0.35">
      <c r="B76" s="199" t="s">
        <v>151</v>
      </c>
      <c r="C76" s="200"/>
      <c r="D76" s="201">
        <f>C29</f>
        <v>220398</v>
      </c>
      <c r="E76" s="202">
        <f>D76*0.7</f>
        <v>154278.59999999998</v>
      </c>
      <c r="F76" s="203">
        <f>D76*0.6</f>
        <v>132238.79999999999</v>
      </c>
      <c r="G76" s="203">
        <f>D76*0.55</f>
        <v>121218.90000000001</v>
      </c>
      <c r="H76" s="204">
        <f>D76*0.5</f>
        <v>110199</v>
      </c>
    </row>
    <row r="77" spans="1:25" ht="19.5" customHeight="1" thickBot="1" x14ac:dyDescent="0.35">
      <c r="B77" s="199" t="s">
        <v>119</v>
      </c>
      <c r="C77" s="200"/>
      <c r="D77" s="205">
        <v>238871</v>
      </c>
      <c r="E77" s="206">
        <f>D77*0.7</f>
        <v>167209.69999999998</v>
      </c>
      <c r="F77" s="207">
        <f>D77*0.6</f>
        <v>143322.6</v>
      </c>
      <c r="G77" s="207">
        <f>D77*0.55</f>
        <v>131379.05000000002</v>
      </c>
      <c r="H77" s="208">
        <f>D77*0.5</f>
        <v>119435.5</v>
      </c>
    </row>
    <row r="78" spans="1:25" ht="19.5" customHeight="1" x14ac:dyDescent="0.25">
      <c r="D78" s="209"/>
      <c r="E78" s="210"/>
      <c r="F78" s="210"/>
      <c r="G78" s="210"/>
      <c r="H78" s="210"/>
    </row>
    <row r="79" spans="1:25" ht="19.5" customHeight="1" thickBot="1" x14ac:dyDescent="0.3">
      <c r="D79" s="209"/>
      <c r="E79" s="210"/>
      <c r="F79" s="210"/>
      <c r="G79" s="210"/>
      <c r="H79" s="210"/>
    </row>
    <row r="80" spans="1:25" ht="30" customHeight="1" thickBot="1" x14ac:dyDescent="0.3">
      <c r="D80" s="190" t="s">
        <v>129</v>
      </c>
      <c r="E80" s="191" t="s">
        <v>87</v>
      </c>
      <c r="F80" s="192" t="s">
        <v>88</v>
      </c>
      <c r="G80" s="192" t="s">
        <v>89</v>
      </c>
      <c r="H80" s="193" t="s">
        <v>90</v>
      </c>
    </row>
    <row r="81" spans="2:8" ht="19.5" customHeight="1" thickBot="1" x14ac:dyDescent="0.3">
      <c r="D81" s="195"/>
      <c r="E81" s="211">
        <v>0.35</v>
      </c>
      <c r="F81" s="197">
        <v>0.45</v>
      </c>
      <c r="G81" s="197">
        <v>0.5</v>
      </c>
      <c r="H81" s="198">
        <v>0.55000000000000004</v>
      </c>
    </row>
    <row r="82" spans="2:8" ht="19.5" customHeight="1" thickBot="1" x14ac:dyDescent="0.35">
      <c r="B82" s="199" t="s">
        <v>120</v>
      </c>
      <c r="C82" s="200"/>
      <c r="D82" s="278">
        <v>370112</v>
      </c>
      <c r="E82" s="246">
        <f>D82*0.65</f>
        <v>240572.80000000002</v>
      </c>
      <c r="F82" s="203">
        <f>D82*0.55</f>
        <v>203561.60000000001</v>
      </c>
      <c r="G82" s="203">
        <f>D82*0.5</f>
        <v>185056</v>
      </c>
      <c r="H82" s="204">
        <f>D82*0.45</f>
        <v>166550.39999999999</v>
      </c>
    </row>
    <row r="83" spans="2:8" ht="19.5" customHeight="1" thickBot="1" x14ac:dyDescent="0.35">
      <c r="B83" s="199" t="s">
        <v>121</v>
      </c>
      <c r="C83" s="200"/>
      <c r="D83" s="279">
        <v>370112</v>
      </c>
      <c r="E83" s="213">
        <f>D83*0.65</f>
        <v>240572.80000000002</v>
      </c>
      <c r="F83" s="280">
        <f>D83*0.55</f>
        <v>203561.60000000001</v>
      </c>
      <c r="G83" s="280">
        <f>D83*0.5</f>
        <v>185056</v>
      </c>
      <c r="H83" s="208">
        <f>D83*0.45</f>
        <v>166550.39999999999</v>
      </c>
    </row>
    <row r="84" spans="2:8" ht="19.5" customHeight="1" x14ac:dyDescent="0.25">
      <c r="H84" s="215"/>
    </row>
  </sheetData>
  <mergeCells count="26">
    <mergeCell ref="B1:O1"/>
    <mergeCell ref="B4:Y4"/>
    <mergeCell ref="A6:A7"/>
    <mergeCell ref="B6:G6"/>
    <mergeCell ref="H6:M6"/>
    <mergeCell ref="N6:S6"/>
    <mergeCell ref="T6:Y6"/>
    <mergeCell ref="N7:O7"/>
    <mergeCell ref="T7:U7"/>
    <mergeCell ref="A35:A36"/>
    <mergeCell ref="B35:G35"/>
    <mergeCell ref="H35:M35"/>
    <mergeCell ref="N35:S35"/>
    <mergeCell ref="T35:Y35"/>
    <mergeCell ref="V70:Y70"/>
    <mergeCell ref="D30:G30"/>
    <mergeCell ref="J30:M30"/>
    <mergeCell ref="P30:S30"/>
    <mergeCell ref="V30:Y30"/>
    <mergeCell ref="B33:Y33"/>
    <mergeCell ref="B73:H73"/>
    <mergeCell ref="N36:O36"/>
    <mergeCell ref="T36:U36"/>
    <mergeCell ref="D70:G70"/>
    <mergeCell ref="J70:M70"/>
    <mergeCell ref="P70:S7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D98D610B912458E1F9831E585F0A1" ma:contentTypeVersion="0" ma:contentTypeDescription="Create a new document." ma:contentTypeScope="" ma:versionID="8bf5994558a42c230eb5b77a6029572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23F3FA-AF8D-4DD6-9C6C-9C2E3E81E7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70291C-D22B-4CE2-803C-2524B5ED3FA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6713EE-EB55-4FA8-946A-82EC659A6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Offer Summary</vt:lpstr>
      <vt:lpstr>Instructions</vt:lpstr>
      <vt:lpstr>Level A FTE 4yr 1-5,000 &amp; K-12 </vt:lpstr>
      <vt:lpstr>Level B FTE 4yr 5,001-15,000</vt:lpstr>
      <vt:lpstr>Level C FTE 4yr 15,000-25,000</vt:lpstr>
      <vt:lpstr>Level D FTE 4yr 25,001-35,000</vt:lpstr>
      <vt:lpstr>Level E FTE 4yr 35,001+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Sharla Lair</dc:creator>
  <cp:lastModifiedBy>Sharla Lair</cp:lastModifiedBy>
  <dcterms:created xsi:type="dcterms:W3CDTF">2015-10-09T23:50:34Z</dcterms:created>
  <dcterms:modified xsi:type="dcterms:W3CDTF">2015-10-21T17:54:36Z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0x01010052ED98D610B912458E1F9831E585F0A1</vt:lpwstr>
  </property>
</Properties>
</file>